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191" windowWidth="15480" windowHeight="10845" activeTab="0"/>
  </bookViews>
  <sheets>
    <sheet name="Paw thickness" sheetId="1" r:id="rId1"/>
    <sheet name="Graph,  Paw thickness" sheetId="2" r:id="rId2"/>
    <sheet name="Paw weight and MPO" sheetId="3" r:id="rId3"/>
    <sheet name="Graph, paw weight" sheetId="4" r:id="rId4"/>
    <sheet name="Graph, MPO units per paw" sheetId="5" r:id="rId5"/>
    <sheet name="Body weight" sheetId="6" r:id="rId6"/>
    <sheet name="Body weight (%)" sheetId="7" r:id="rId7"/>
    <sheet name="Graph, Body weight" sheetId="8" r:id="rId8"/>
    <sheet name="Raw Data" sheetId="9" r:id="rId9"/>
  </sheets>
  <definedNames/>
  <calcPr fullCalcOnLoad="1"/>
</workbook>
</file>

<file path=xl/sharedStrings.xml><?xml version="1.0" encoding="utf-8"?>
<sst xmlns="http://schemas.openxmlformats.org/spreadsheetml/2006/main" count="1374" uniqueCount="162">
  <si>
    <t>Date</t>
  </si>
  <si>
    <t>Day</t>
  </si>
  <si>
    <t>Group</t>
  </si>
  <si>
    <t>Cage #</t>
  </si>
  <si>
    <t>Mouse #</t>
  </si>
  <si>
    <t>Average</t>
  </si>
  <si>
    <t>Std Dev</t>
  </si>
  <si>
    <t>SEM</t>
  </si>
  <si>
    <t>Body Weight (g)</t>
  </si>
  <si>
    <t>T-test</t>
  </si>
  <si>
    <t>PBS</t>
  </si>
  <si>
    <t>Paw weight</t>
  </si>
  <si>
    <t>ttest vs PBS</t>
  </si>
  <si>
    <t>MPO Units/mg</t>
  </si>
  <si>
    <t>MPO Units/paw</t>
  </si>
  <si>
    <t>Paw weight (mg) and MPO values</t>
  </si>
  <si>
    <t>Time after inoculation</t>
  </si>
  <si>
    <t>Body Weight (% of Day 0)</t>
  </si>
  <si>
    <t>p&lt;0.05</t>
  </si>
  <si>
    <t>Analyte Name</t>
  </si>
  <si>
    <t>Bead 1 - Mouse IL-10</t>
  </si>
  <si>
    <t>Sample Name</t>
  </si>
  <si>
    <t>Results File</t>
  </si>
  <si>
    <t>Event #</t>
  </si>
  <si>
    <t>MFI</t>
  </si>
  <si>
    <t>SD</t>
  </si>
  <si>
    <t>CV %</t>
  </si>
  <si>
    <t>Nominal CC</t>
  </si>
  <si>
    <t>Final CC</t>
  </si>
  <si>
    <t>Unit</t>
  </si>
  <si>
    <t>Recovery %</t>
  </si>
  <si>
    <t>Message</t>
  </si>
  <si>
    <t>Standard 1</t>
  </si>
  <si>
    <t>001</t>
  </si>
  <si>
    <t>pg/mL</t>
  </si>
  <si>
    <t>Fitting: Below standard range and out of invertable range, Recovery: Out of range</t>
  </si>
  <si>
    <t>Standard 2</t>
  </si>
  <si>
    <t>002</t>
  </si>
  <si>
    <t>Fitting: Below standard range, Recovery: Out of range</t>
  </si>
  <si>
    <t>Standard 3</t>
  </si>
  <si>
    <t>003</t>
  </si>
  <si>
    <t>Recovery: Out of range</t>
  </si>
  <si>
    <t>Standard 4</t>
  </si>
  <si>
    <t>004</t>
  </si>
  <si>
    <t>Standard 5</t>
  </si>
  <si>
    <t>005</t>
  </si>
  <si>
    <t>Standard 6</t>
  </si>
  <si>
    <t>006</t>
  </si>
  <si>
    <t>Standard 7</t>
  </si>
  <si>
    <t>007</t>
  </si>
  <si>
    <t>Standard 8</t>
  </si>
  <si>
    <t>008</t>
  </si>
  <si>
    <t>Standard 9</t>
  </si>
  <si>
    <t>009</t>
  </si>
  <si>
    <t>Standard 10</t>
  </si>
  <si>
    <t>010</t>
  </si>
  <si>
    <t>Serum Veh 1-1</t>
  </si>
  <si>
    <t>041</t>
  </si>
  <si>
    <t>Fitting: Below standard range and out of invertable range</t>
  </si>
  <si>
    <t>Serum Veh 1-2</t>
  </si>
  <si>
    <t>042</t>
  </si>
  <si>
    <t>Serum Veh 1-3</t>
  </si>
  <si>
    <t>043</t>
  </si>
  <si>
    <t>Serum Veh 1-4</t>
  </si>
  <si>
    <t>044</t>
  </si>
  <si>
    <t>Serum Veh 1-5</t>
  </si>
  <si>
    <t>045</t>
  </si>
  <si>
    <t>Serum Veh 2-1</t>
  </si>
  <si>
    <t>046</t>
  </si>
  <si>
    <t>Serum Veh 2-2</t>
  </si>
  <si>
    <t>047</t>
  </si>
  <si>
    <t>Serum Veh 2-3</t>
  </si>
  <si>
    <t>048</t>
  </si>
  <si>
    <t>Serum Dex 2-4</t>
  </si>
  <si>
    <t>049</t>
  </si>
  <si>
    <t>Serum Dex 2-5</t>
  </si>
  <si>
    <t>050</t>
  </si>
  <si>
    <t>Serum Dex 3-1</t>
  </si>
  <si>
    <t>051</t>
  </si>
  <si>
    <t>Serum Dex 3-2</t>
  </si>
  <si>
    <t>052</t>
  </si>
  <si>
    <t>Serum Dex 3-3</t>
  </si>
  <si>
    <t>053</t>
  </si>
  <si>
    <t>Serum Dex 3-4</t>
  </si>
  <si>
    <t>054</t>
  </si>
  <si>
    <t>Serum Dex 3-5</t>
  </si>
  <si>
    <t>055</t>
  </si>
  <si>
    <t>Left Paw Veh 1-1</t>
  </si>
  <si>
    <t>056</t>
  </si>
  <si>
    <t>Left Paw Veh 1-2</t>
  </si>
  <si>
    <t>057</t>
  </si>
  <si>
    <t>Left Paw Veh 1-3</t>
  </si>
  <si>
    <t>058</t>
  </si>
  <si>
    <t>Left Paw Veh 1-4</t>
  </si>
  <si>
    <t>059</t>
  </si>
  <si>
    <t>Left Paw Veh 1-5</t>
  </si>
  <si>
    <t>060</t>
  </si>
  <si>
    <t>Left Paw Veh 2-1</t>
  </si>
  <si>
    <t>061</t>
  </si>
  <si>
    <t>Left Paw Veh 2-2</t>
  </si>
  <si>
    <t>062</t>
  </si>
  <si>
    <t>Left Paw Veh 2-3</t>
  </si>
  <si>
    <t>063</t>
  </si>
  <si>
    <t>Left Paw Dex 2-4</t>
  </si>
  <si>
    <t>064</t>
  </si>
  <si>
    <t>Left Paw Dex 2-5</t>
  </si>
  <si>
    <t>065</t>
  </si>
  <si>
    <t>Left Paw Dex 3-1</t>
  </si>
  <si>
    <t>066</t>
  </si>
  <si>
    <t>Left Paw Dex 3-2</t>
  </si>
  <si>
    <t>067</t>
  </si>
  <si>
    <t>Left Paw Dex 3-3</t>
  </si>
  <si>
    <t>068</t>
  </si>
  <si>
    <t>Left Paw Dex 3-4</t>
  </si>
  <si>
    <t>069</t>
  </si>
  <si>
    <t>Left Paw Dex 3-5</t>
  </si>
  <si>
    <t>070</t>
  </si>
  <si>
    <t xml:space="preserve"> Paw Dex 3-1</t>
  </si>
  <si>
    <t>071</t>
  </si>
  <si>
    <t>Test032</t>
  </si>
  <si>
    <t>072</t>
  </si>
  <si>
    <t>Test033</t>
  </si>
  <si>
    <t>073</t>
  </si>
  <si>
    <t>Test034</t>
  </si>
  <si>
    <t>074</t>
  </si>
  <si>
    <t>Test035</t>
  </si>
  <si>
    <t>075</t>
  </si>
  <si>
    <t>Test036</t>
  </si>
  <si>
    <t>076</t>
  </si>
  <si>
    <t>Test037</t>
  </si>
  <si>
    <t>077</t>
  </si>
  <si>
    <t>Test038</t>
  </si>
  <si>
    <t>078</t>
  </si>
  <si>
    <t>Test039</t>
  </si>
  <si>
    <t>079</t>
  </si>
  <si>
    <t>Test040</t>
  </si>
  <si>
    <t>080</t>
  </si>
  <si>
    <t>Test041</t>
  </si>
  <si>
    <t>081</t>
  </si>
  <si>
    <t>Test042</t>
  </si>
  <si>
    <t>082</t>
  </si>
  <si>
    <t>Test043</t>
  </si>
  <si>
    <t>083</t>
  </si>
  <si>
    <t>Test044</t>
  </si>
  <si>
    <t>084</t>
  </si>
  <si>
    <t>Test045</t>
  </si>
  <si>
    <t>085</t>
  </si>
  <si>
    <t>Bead 2 - Mouse IL-17A</t>
  </si>
  <si>
    <t>Bead 3 - Mouse TNF</t>
  </si>
  <si>
    <t xml:space="preserve">Bead 4 - Mouse IFN-γ </t>
  </si>
  <si>
    <t>Bead 5 - Mouse IL-6</t>
  </si>
  <si>
    <t>Bead 6 - Mouse IL-4</t>
  </si>
  <si>
    <t>Bead 7 - Mouse IL-2</t>
  </si>
  <si>
    <t>Fitting: Below standard range</t>
  </si>
  <si>
    <t>Dexamethasone
20 mg/kg</t>
  </si>
  <si>
    <t>Hour 0</t>
  </si>
  <si>
    <t>Hour 24</t>
  </si>
  <si>
    <t>Hooke Laboratories report R20130104-H1</t>
  </si>
  <si>
    <t>STUDY RESULTS – NON-CONFIDENTIAL</t>
  </si>
  <si>
    <t>mBSA</t>
  </si>
  <si>
    <t>Paw thickness (mm)</t>
  </si>
  <si>
    <t>Difference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</si>
</sst>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ddd\ yyyy\-mm\-dd"/>
    <numFmt numFmtId="174" formatCode="yy\-mm\-dd"/>
    <numFmt numFmtId="175" formatCode="yyyy\-mm\-dd"/>
    <numFmt numFmtId="176" formatCode="0.0"/>
    <numFmt numFmtId="177" formatCode="0.0%"/>
    <numFmt numFmtId="178" formatCode="0.000"/>
    <numFmt numFmtId="179" formatCode="0.0000"/>
    <numFmt numFmtId="180" formatCode="&quot;$&quot;#,##0.0"/>
    <numFmt numFmtId="181" formatCode="#,##0.0"/>
    <numFmt numFmtId="182" formatCode="mmm\-yyyy"/>
    <numFmt numFmtId="183" formatCode="[$-409]h:mm:ss\ AM/PM"/>
    <numFmt numFmtId="184" formatCode="h:mm;@"/>
    <numFmt numFmtId="185" formatCode="#\ ?/10"/>
    <numFmt numFmtId="186" formatCode="0.0000%"/>
    <numFmt numFmtId="187" formatCode="0.000%"/>
    <numFmt numFmtId="188" formatCode="[$-409]d\-mmm;@"/>
    <numFmt numFmtId="189" formatCode="0.00000"/>
    <numFmt numFmtId="190" formatCode="0.000000"/>
    <numFmt numFmtId="191" formatCode="#,##0\ &quot;kn&quot;;\-#,##0\ &quot;kn&quot;"/>
    <numFmt numFmtId="192" formatCode="#,##0\ &quot;kn&quot;;[Red]\-#,##0\ &quot;kn&quot;"/>
    <numFmt numFmtId="193" formatCode="#,##0.00\ &quot;kn&quot;;\-#,##0.00\ &quot;kn&quot;"/>
    <numFmt numFmtId="194" formatCode="#,##0.00\ &quot;kn&quot;;[Red]\-#,##0.00\ &quot;kn&quot;"/>
    <numFmt numFmtId="195" formatCode="_-* #,##0\ &quot;kn&quot;_-;\-* #,##0\ &quot;kn&quot;_-;_-* &quot;-&quot;\ &quot;kn&quot;_-;_-@_-"/>
    <numFmt numFmtId="196" formatCode="_-* #,##0\ _k_n_-;\-* #,##0\ _k_n_-;_-* &quot;-&quot;\ _k_n_-;_-@_-"/>
    <numFmt numFmtId="197" formatCode="_-* #,##0.00\ &quot;kn&quot;_-;\-* #,##0.00\ &quot;kn&quot;_-;_-* &quot;-&quot;??\ &quot;kn&quot;_-;_-@_-"/>
    <numFmt numFmtId="198" formatCode="_-* #,##0.00\ _k_n_-;\-* #,##0.00\ _k_n_-;_-* &quot;-&quot;??\ _k_n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mmmm\ d\,\ yyyy;@"/>
  </numFmts>
  <fonts count="32">
    <font>
      <sz val="10"/>
      <name val="Arial"/>
      <family val="0"/>
    </font>
    <font>
      <b/>
      <sz val="10"/>
      <name val="Arial"/>
      <family val="2"/>
    </font>
    <font>
      <sz val="4"/>
      <name val="Arial"/>
      <family val="0"/>
    </font>
    <font>
      <b/>
      <sz val="10"/>
      <name val="Book Antiqua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.25"/>
      <name val="Arial"/>
      <family val="2"/>
    </font>
    <font>
      <sz val="4.25"/>
      <name val="Arial"/>
      <family val="2"/>
    </font>
    <font>
      <sz val="3.75"/>
      <name val="Arial"/>
      <family val="2"/>
    </font>
    <font>
      <sz val="8"/>
      <name val="Arial"/>
      <family val="0"/>
    </font>
    <font>
      <sz val="8"/>
      <name val="Tahoma"/>
      <family val="0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center"/>
    </xf>
    <xf numFmtId="0" fontId="1" fillId="10" borderId="11" xfId="0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75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7" fontId="0" fillId="1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7" fontId="0" fillId="10" borderId="11" xfId="0" applyNumberFormat="1" applyFill="1" applyBorder="1" applyAlignment="1">
      <alignment horizontal="center"/>
    </xf>
    <xf numFmtId="0" fontId="3" fillId="0" borderId="0" xfId="0" applyFont="1" applyAlignment="1">
      <alignment/>
    </xf>
    <xf numFmtId="178" fontId="0" fillId="10" borderId="0" xfId="0" applyNumberFormat="1" applyFill="1" applyBorder="1" applyAlignment="1">
      <alignment horizontal="center"/>
    </xf>
    <xf numFmtId="178" fontId="0" fillId="10" borderId="11" xfId="0" applyNumberFormat="1" applyFill="1" applyBorder="1" applyAlignment="1">
      <alignment horizontal="center"/>
    </xf>
    <xf numFmtId="0" fontId="4" fillId="0" borderId="0" xfId="0" applyFont="1" applyAlignment="1">
      <alignment/>
    </xf>
    <xf numFmtId="178" fontId="0" fillId="0" borderId="11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8" fontId="1" fillId="0" borderId="0" xfId="0" applyNumberFormat="1" applyFont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Font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179" fontId="0" fillId="10" borderId="11" xfId="0" applyNumberFormat="1" applyFill="1" applyBorder="1" applyAlignment="1">
      <alignment horizontal="center"/>
    </xf>
    <xf numFmtId="176" fontId="0" fillId="1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2" fontId="0" fillId="10" borderId="11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0" fillId="10" borderId="11" xfId="0" applyFill="1" applyBorder="1" applyAlignment="1">
      <alignment horizontal="right"/>
    </xf>
    <xf numFmtId="188" fontId="0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30" fillId="16" borderId="8" xfId="0" applyNumberFormat="1" applyFont="1" applyFill="1" applyBorder="1" applyAlignment="1" applyProtection="1">
      <alignment horizontal="center" vertical="center" wrapText="1"/>
      <protection/>
    </xf>
    <xf numFmtId="49" fontId="30" fillId="0" borderId="12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top" wrapText="1"/>
      <protection/>
    </xf>
    <xf numFmtId="0" fontId="30" fillId="0" borderId="12" xfId="0" applyNumberFormat="1" applyFont="1" applyFill="1" applyBorder="1" applyAlignment="1" applyProtection="1">
      <alignment horizontal="right" vertical="center" wrapText="1"/>
      <protection/>
    </xf>
    <xf numFmtId="2" fontId="30" fillId="0" borderId="12" xfId="0" applyNumberFormat="1" applyFont="1" applyFill="1" applyBorder="1" applyAlignment="1" applyProtection="1">
      <alignment horizontal="right" vertical="center" wrapText="1"/>
      <protection/>
    </xf>
    <xf numFmtId="10" fontId="30" fillId="0" borderId="12" xfId="0" applyNumberFormat="1" applyFont="1" applyFill="1" applyBorder="1" applyAlignment="1" applyProtection="1">
      <alignment horizontal="right" vertical="center" wrapText="1"/>
      <protection/>
    </xf>
    <xf numFmtId="179" fontId="0" fillId="24" borderId="11" xfId="0" applyNumberFormat="1" applyFill="1" applyBorder="1" applyAlignment="1">
      <alignment horizontal="center"/>
    </xf>
    <xf numFmtId="0" fontId="0" fillId="24" borderId="0" xfId="0" applyFill="1" applyAlignment="1">
      <alignment/>
    </xf>
    <xf numFmtId="188" fontId="1" fillId="0" borderId="0" xfId="0" applyNumberFormat="1" applyFont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203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8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0" fillId="0" borderId="12" xfId="0" applyNumberFormat="1" applyFont="1" applyFill="1" applyBorder="1" applyAlignment="1" applyProtection="1">
      <alignment horizontal="left" vertical="center" wrapText="1"/>
      <protection/>
    </xf>
    <xf numFmtId="49" fontId="30" fillId="16" borderId="8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"/>
          <c:w val="0.91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'Paw thickness'!$A$10:$A$17</c:f>
              <c:strCache>
                <c:ptCount val="1"/>
                <c:pt idx="0">
                  <c:v>PBS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('Paw thickness'!$F$20,'Paw thickness'!$J$20)</c:f>
                <c:numCache>
                  <c:ptCount val="2"/>
                  <c:pt idx="0">
                    <c:v>0.01194294471943284</c:v>
                  </c:pt>
                  <c:pt idx="1">
                    <c:v>0.06391260774347585</c:v>
                  </c:pt>
                </c:numCache>
              </c:numRef>
            </c:plus>
            <c:noEndCap val="0"/>
            <c:spPr>
              <a:ln w="12700">
                <a:solidFill/>
              </a:ln>
            </c:spPr>
          </c:errBars>
          <c:cat>
            <c:strRef>
              <c:f>('Paw thickness'!$F$8,'Paw thickness'!$J$8)</c:f>
              <c:strCache>
                <c:ptCount val="2"/>
                <c:pt idx="0">
                  <c:v>Hour 0</c:v>
                </c:pt>
                <c:pt idx="1">
                  <c:v>Hour 24</c:v>
                </c:pt>
              </c:strCache>
            </c:strRef>
          </c:cat>
          <c:val>
            <c:numRef>
              <c:f>('Paw thickness'!$F$18,'Paw thickness'!$J$18)</c:f>
              <c:numCache>
                <c:ptCount val="2"/>
                <c:pt idx="0">
                  <c:v>-0.026250000000000023</c:v>
                </c:pt>
                <c:pt idx="1">
                  <c:v>0.8825000000000001</c:v>
                </c:pt>
              </c:numCache>
            </c:numRef>
          </c:val>
        </c:ser>
        <c:ser>
          <c:idx val="2"/>
          <c:order val="1"/>
          <c:tx>
            <c:strRef>
              <c:f>'Paw thickness'!$A$21:$A$27</c:f>
              <c:strCache>
                <c:ptCount val="1"/>
                <c:pt idx="0">
                  <c:v>Dexamethasone
20 mg/kg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('Paw thickness'!$F$30,'Paw thickness'!$J$30)</c:f>
                <c:numCache>
                  <c:ptCount val="2"/>
                  <c:pt idx="0">
                    <c:v>0.019325356083526705</c:v>
                  </c:pt>
                  <c:pt idx="1">
                    <c:v>0.013350329303691831</c:v>
                  </c:pt>
                </c:numCache>
              </c:numRef>
            </c:plus>
            <c:noEndCap val="0"/>
          </c:errBars>
          <c:cat>
            <c:strRef>
              <c:f>('Paw thickness'!$F$8,'Paw thickness'!$J$8)</c:f>
              <c:strCache>
                <c:ptCount val="2"/>
                <c:pt idx="0">
                  <c:v>Hour 0</c:v>
                </c:pt>
                <c:pt idx="1">
                  <c:v>Hour 24</c:v>
                </c:pt>
              </c:strCache>
            </c:strRef>
          </c:cat>
          <c:val>
            <c:numRef>
              <c:f>('Paw thickness'!$F$28,'Paw thickness'!$J$28)</c:f>
              <c:numCache>
                <c:ptCount val="2"/>
                <c:pt idx="0">
                  <c:v>-0.021428571428571446</c:v>
                </c:pt>
                <c:pt idx="1">
                  <c:v>0.3114285714285714</c:v>
                </c:pt>
              </c:numCache>
            </c:numRef>
          </c:val>
        </c:ser>
        <c:axId val="42204239"/>
        <c:axId val="44293832"/>
      </c:bar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93832"/>
        <c:crossesAt val="0"/>
        <c:auto val="1"/>
        <c:lblOffset val="100"/>
        <c:noMultiLvlLbl val="0"/>
      </c:catAx>
      <c:valAx>
        <c:axId val="44293832"/>
        <c:scaling>
          <c:orientation val="minMax"/>
          <c:max val="1.4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Paw Thickness + SEM (mm)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0423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5"/>
          <c:y val="0.044"/>
          <c:w val="0.36275"/>
          <c:h val="0.2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25"/>
          <c:y val="0.04"/>
          <c:w val="0.8407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('Paw weight and MPO'!$F$22,'Paw weight and MPO'!$F$32)</c:f>
                <c:numCache>
                  <c:ptCount val="2"/>
                  <c:pt idx="0">
                    <c:v>4.666560372939122</c:v>
                  </c:pt>
                  <c:pt idx="1">
                    <c:v>1.7437936593905285</c:v>
                  </c:pt>
                </c:numCache>
              </c:numRef>
            </c:plus>
            <c:noEndCap val="0"/>
          </c:errBars>
          <c:cat>
            <c:multiLvlStrRef>
              <c:f>('Paw weight and MPO'!$A$12,'Paw weight and MPO'!$A$23)</c:f>
              <c:multiLvlStrCache>
                <c:ptCount val="2"/>
                <c:lvl>
                  <c:pt idx="0">
                    <c:v>PBS</c:v>
                  </c:pt>
                  <c:pt idx="1">
                    <c:v>Dexamethasone</c:v>
                  </c:pt>
                </c:lvl>
                <c:lvl>
                  <c:pt idx="1">
                    <c:v>20 mg/kg</c:v>
                  </c:pt>
                </c:lvl>
              </c:multiLvlStrCache>
            </c:multiLvlStrRef>
          </c:cat>
          <c:val>
            <c:numRef>
              <c:f>('Paw weight and MPO'!$F$20,'Paw weight and MPO'!$F$30)</c:f>
              <c:numCache>
                <c:ptCount val="2"/>
                <c:pt idx="0">
                  <c:v>45.25</c:v>
                </c:pt>
                <c:pt idx="1">
                  <c:v>11.428571428571429</c:v>
                </c:pt>
              </c:numCache>
            </c:numRef>
          </c:val>
        </c:ser>
        <c:axId val="63100169"/>
        <c:axId val="31030610"/>
      </c:bar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30610"/>
        <c:crosses val="autoZero"/>
        <c:auto val="1"/>
        <c:lblOffset val="100"/>
        <c:noMultiLvlLbl val="0"/>
      </c:catAx>
      <c:valAx>
        <c:axId val="31030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Paw Weight + SEM (mg)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00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75"/>
          <c:y val="0.04"/>
          <c:w val="0.78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('Paw weight and MPO'!$N$22,'Paw weight and MPO'!$N$32)</c:f>
                <c:numCache>
                  <c:ptCount val="2"/>
                  <c:pt idx="0">
                    <c:v>0.16729170203996588</c:v>
                  </c:pt>
                  <c:pt idx="1">
                    <c:v>0.17547145590304625</c:v>
                  </c:pt>
                </c:numCache>
              </c:numRef>
            </c:plus>
            <c:noEndCap val="0"/>
          </c:errBars>
          <c:cat>
            <c:multiLvlStrRef>
              <c:f>('Paw weight and MPO'!$A$12,'Paw weight and MPO'!$A$23)</c:f>
              <c:multiLvlStrCache>
                <c:ptCount val="2"/>
                <c:lvl>
                  <c:pt idx="0">
                    <c:v>PBS</c:v>
                  </c:pt>
                  <c:pt idx="1">
                    <c:v>Dexamethasone</c:v>
                  </c:pt>
                </c:lvl>
                <c:lvl>
                  <c:pt idx="1">
                    <c:v>20 mg/kg</c:v>
                  </c:pt>
                </c:lvl>
              </c:multiLvlStrCache>
            </c:multiLvlStrRef>
          </c:cat>
          <c:val>
            <c:numRef>
              <c:f>('Paw weight and MPO'!$N$20,'Paw weight and MPO'!$N$30)</c:f>
              <c:numCache>
                <c:ptCount val="2"/>
                <c:pt idx="0">
                  <c:v>2.09935</c:v>
                </c:pt>
                <c:pt idx="1">
                  <c:v>0.915042857142857</c:v>
                </c:pt>
              </c:numCache>
            </c:numRef>
          </c:val>
        </c:ser>
        <c:axId val="10840035"/>
        <c:axId val="30451452"/>
      </c:bar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51452"/>
        <c:crosses val="autoZero"/>
        <c:auto val="1"/>
        <c:lblOffset val="100"/>
        <c:noMultiLvlLbl val="0"/>
      </c:catAx>
      <c:valAx>
        <c:axId val="30451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MPO + SEM 
(U/paw)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40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25"/>
          <c:y val="0.03525"/>
          <c:w val="0.69975"/>
          <c:h val="0.7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'Body weight (%)'!$A$9:$A$16</c:f>
              <c:strCache>
                <c:ptCount val="1"/>
                <c:pt idx="0">
                  <c:v>PBS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'Body weight (%)'!$D$19:$G$19</c:f>
                <c:numCache>
                  <c:ptCount val="4"/>
                  <c:pt idx="0">
                    <c:v>0</c:v>
                  </c:pt>
                  <c:pt idx="1">
                    <c:v>0.006721686599936234</c:v>
                  </c:pt>
                  <c:pt idx="2">
                    <c:v>0.01287273045695717</c:v>
                  </c:pt>
                  <c:pt idx="3">
                    <c:v>0.009654877333520776</c:v>
                  </c:pt>
                </c:numCache>
              </c:numRef>
            </c:pl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'Body weight (%)'!$D$7:$G$7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'Body weight (%)'!$D$17:$G$17</c:f>
              <c:numCache>
                <c:ptCount val="4"/>
                <c:pt idx="0">
                  <c:v>1</c:v>
                </c:pt>
                <c:pt idx="1">
                  <c:v>0.9600530185108591</c:v>
                </c:pt>
                <c:pt idx="2">
                  <c:v>0.970002438753969</c:v>
                </c:pt>
                <c:pt idx="3">
                  <c:v>0.9922737179170179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'Body weight (%)'!$A$20:$A$26</c:f>
              <c:strCache>
                <c:ptCount val="1"/>
                <c:pt idx="0">
                  <c:v>Dexamethasone
20 mg/kg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'Body weight (%)'!$D$29:$G$29</c:f>
                <c:numCache>
                  <c:ptCount val="4"/>
                  <c:pt idx="0">
                    <c:v>0</c:v>
                  </c:pt>
                  <c:pt idx="1">
                    <c:v>0.0148333024914096</c:v>
                  </c:pt>
                  <c:pt idx="2">
                    <c:v>0.016247150623357444</c:v>
                  </c:pt>
                  <c:pt idx="3">
                    <c:v>0.017944548259903267</c:v>
                  </c:pt>
                </c:numCache>
              </c:numRef>
            </c:pl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'Body weight (%)'!$D$7:$G$7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'Body weight (%)'!$D$27:$G$27</c:f>
              <c:numCache>
                <c:ptCount val="4"/>
                <c:pt idx="0">
                  <c:v>1</c:v>
                </c:pt>
                <c:pt idx="1">
                  <c:v>0.9798984862445497</c:v>
                </c:pt>
                <c:pt idx="2">
                  <c:v>0.9908829654219259</c:v>
                </c:pt>
                <c:pt idx="3">
                  <c:v>1.027524172500662</c:v>
                </c:pt>
              </c:numCache>
            </c:numRef>
          </c:yVal>
          <c:smooth val="0"/>
        </c:ser>
        <c:axId val="5627613"/>
        <c:axId val="50648518"/>
      </c:scatterChart>
      <c:valAx>
        <c:axId val="5627613"/>
        <c:scaling>
          <c:orientation val="minMax"/>
          <c:max val="7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Day After Immunization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0648518"/>
        <c:crossesAt val="-2"/>
        <c:crossBetween val="midCat"/>
        <c:dispUnits/>
        <c:majorUnit val="1"/>
        <c:minorUnit val="1"/>
      </c:valAx>
      <c:valAx>
        <c:axId val="50648518"/>
        <c:scaling>
          <c:orientation val="minMax"/>
          <c:max val="1.1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Body Weight + SEM (% of Day 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627613"/>
        <c:crossesAt val="-5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75"/>
          <c:y val="0.22"/>
          <c:w val="0.81725"/>
          <c:h val="0.516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3429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766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766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766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1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1" sqref="A21:A27"/>
    </sheetView>
  </sheetViews>
  <sheetFormatPr defaultColWidth="9.140625" defaultRowHeight="12.75"/>
  <cols>
    <col min="1" max="1" width="15.8515625" style="1" customWidth="1"/>
    <col min="2" max="2" width="8.421875" style="36" customWidth="1"/>
    <col min="3" max="3" width="10.00390625" style="36" customWidth="1"/>
    <col min="4" max="5" width="7.8515625" style="36" customWidth="1"/>
    <col min="6" max="6" width="10.00390625" style="36" customWidth="1"/>
    <col min="7" max="14" width="9.57421875" style="36" customWidth="1"/>
  </cols>
  <sheetData>
    <row r="1" ht="15">
      <c r="A1" s="19" t="s">
        <v>158</v>
      </c>
    </row>
    <row r="2" spans="1:9" ht="15">
      <c r="A2" s="19" t="s">
        <v>157</v>
      </c>
      <c r="I2" s="66" t="s">
        <v>18</v>
      </c>
    </row>
    <row r="3" ht="15">
      <c r="A3" s="19"/>
    </row>
    <row r="4" ht="20.25">
      <c r="A4" s="22" t="s">
        <v>160</v>
      </c>
    </row>
    <row r="5" spans="3:14" ht="12.75">
      <c r="C5" s="15"/>
      <c r="D5" s="67"/>
      <c r="E5" s="67"/>
      <c r="F5" s="67"/>
      <c r="G5" s="15"/>
      <c r="H5" s="68"/>
      <c r="I5" s="68"/>
      <c r="J5" s="68"/>
      <c r="K5" s="15"/>
      <c r="L5" s="15"/>
      <c r="M5" s="15"/>
      <c r="N5" s="15"/>
    </row>
    <row r="6" spans="3:14" ht="12.75">
      <c r="C6" s="15" t="s">
        <v>0</v>
      </c>
      <c r="D6" s="67">
        <v>41283</v>
      </c>
      <c r="E6" s="67"/>
      <c r="F6" s="67"/>
      <c r="G6" s="15"/>
      <c r="H6" s="67">
        <v>41284</v>
      </c>
      <c r="I6" s="67"/>
      <c r="J6" s="67"/>
      <c r="K6" s="15"/>
      <c r="L6" s="15"/>
      <c r="M6" s="15"/>
      <c r="N6" s="15"/>
    </row>
    <row r="7" spans="1:67" s="2" customFormat="1" ht="12.75">
      <c r="A7" s="1"/>
      <c r="B7" s="41"/>
      <c r="C7" s="15" t="s">
        <v>1</v>
      </c>
      <c r="D7" s="44" t="s">
        <v>10</v>
      </c>
      <c r="E7" s="44" t="s">
        <v>159</v>
      </c>
      <c r="F7" s="44" t="s">
        <v>161</v>
      </c>
      <c r="G7" s="57"/>
      <c r="H7" s="44" t="s">
        <v>10</v>
      </c>
      <c r="I7" s="44" t="s">
        <v>159</v>
      </c>
      <c r="J7" s="44" t="s">
        <v>161</v>
      </c>
      <c r="K7" s="46"/>
      <c r="L7" s="69"/>
      <c r="M7" s="69"/>
      <c r="N7" s="69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3:14" s="15" customFormat="1" ht="12.75">
      <c r="C8" s="58" t="s">
        <v>16</v>
      </c>
      <c r="F8" s="15" t="s">
        <v>155</v>
      </c>
      <c r="G8" s="44"/>
      <c r="J8" s="15" t="s">
        <v>156</v>
      </c>
      <c r="K8" s="44"/>
      <c r="L8" s="44"/>
      <c r="M8" s="44"/>
      <c r="N8" s="44"/>
    </row>
    <row r="9" spans="1:3" s="15" customFormat="1" ht="12.75">
      <c r="A9" s="15" t="s">
        <v>2</v>
      </c>
      <c r="B9" s="15" t="s">
        <v>3</v>
      </c>
      <c r="C9" s="15" t="s">
        <v>4</v>
      </c>
    </row>
    <row r="10" spans="1:14" s="3" customFormat="1" ht="12.75">
      <c r="A10" s="70" t="s">
        <v>10</v>
      </c>
      <c r="B10" s="73">
        <v>1</v>
      </c>
      <c r="C10" s="3">
        <v>1</v>
      </c>
      <c r="D10" s="52">
        <v>1.85</v>
      </c>
      <c r="E10" s="52">
        <v>1.82</v>
      </c>
      <c r="F10" s="52">
        <f>E10-D10</f>
        <v>-0.030000000000000027</v>
      </c>
      <c r="G10" s="26"/>
      <c r="H10" s="52">
        <v>1.65</v>
      </c>
      <c r="I10" s="52">
        <v>2.63</v>
      </c>
      <c r="J10" s="52">
        <f aca="true" t="shared" si="0" ref="J10:J17">ABS(I10-H10)</f>
        <v>0.98</v>
      </c>
      <c r="K10" s="26"/>
      <c r="L10" s="42"/>
      <c r="M10" s="42"/>
      <c r="N10" s="42"/>
    </row>
    <row r="11" spans="1:14" s="4" customFormat="1" ht="12.75">
      <c r="A11" s="71"/>
      <c r="B11" s="73"/>
      <c r="C11" s="4">
        <v>2</v>
      </c>
      <c r="D11" s="54">
        <v>1.71</v>
      </c>
      <c r="E11" s="54">
        <v>1.63</v>
      </c>
      <c r="F11" s="54">
        <f aca="true" t="shared" si="1" ref="F11:F17">E11-D11</f>
        <v>-0.08000000000000007</v>
      </c>
      <c r="G11" s="24"/>
      <c r="H11" s="54">
        <v>1.75</v>
      </c>
      <c r="I11" s="54">
        <v>2.35</v>
      </c>
      <c r="J11" s="54">
        <f t="shared" si="0"/>
        <v>0.6000000000000001</v>
      </c>
      <c r="K11" s="24"/>
      <c r="L11" s="28"/>
      <c r="M11" s="28"/>
      <c r="N11" s="28"/>
    </row>
    <row r="12" spans="1:14" s="4" customFormat="1" ht="12.75">
      <c r="A12" s="71"/>
      <c r="B12" s="73"/>
      <c r="C12" s="4">
        <v>3</v>
      </c>
      <c r="D12" s="54">
        <v>1.83</v>
      </c>
      <c r="E12" s="54">
        <v>1.86</v>
      </c>
      <c r="F12" s="54">
        <f t="shared" si="1"/>
        <v>0.030000000000000027</v>
      </c>
      <c r="G12" s="24"/>
      <c r="H12" s="54">
        <v>1.85</v>
      </c>
      <c r="I12" s="54">
        <v>2.72</v>
      </c>
      <c r="J12" s="54">
        <f t="shared" si="0"/>
        <v>0.8700000000000001</v>
      </c>
      <c r="K12" s="24"/>
      <c r="L12" s="28"/>
      <c r="M12" s="28"/>
      <c r="N12" s="28"/>
    </row>
    <row r="13" spans="1:14" s="4" customFormat="1" ht="12.75">
      <c r="A13" s="71"/>
      <c r="B13" s="73"/>
      <c r="C13" s="4">
        <v>4</v>
      </c>
      <c r="D13" s="54">
        <v>1.79</v>
      </c>
      <c r="E13" s="54">
        <v>1.76</v>
      </c>
      <c r="F13" s="54">
        <f t="shared" si="1"/>
        <v>-0.030000000000000027</v>
      </c>
      <c r="G13" s="24"/>
      <c r="H13" s="54">
        <v>1.74</v>
      </c>
      <c r="I13" s="54">
        <v>2.56</v>
      </c>
      <c r="J13" s="54">
        <f t="shared" si="0"/>
        <v>0.8200000000000001</v>
      </c>
      <c r="K13" s="24"/>
      <c r="L13" s="28"/>
      <c r="M13" s="28"/>
      <c r="N13" s="28"/>
    </row>
    <row r="14" spans="1:14" s="11" customFormat="1" ht="12.75">
      <c r="A14" s="71"/>
      <c r="B14" s="74"/>
      <c r="C14" s="11">
        <v>5</v>
      </c>
      <c r="D14" s="53">
        <v>1.73</v>
      </c>
      <c r="E14" s="53">
        <v>1.74</v>
      </c>
      <c r="F14" s="54">
        <f t="shared" si="1"/>
        <v>0.010000000000000009</v>
      </c>
      <c r="G14" s="25"/>
      <c r="H14" s="53">
        <v>1.81</v>
      </c>
      <c r="I14" s="53">
        <v>2.78</v>
      </c>
      <c r="J14" s="53">
        <f t="shared" si="0"/>
        <v>0.9699999999999998</v>
      </c>
      <c r="K14" s="25"/>
      <c r="L14" s="50"/>
      <c r="M14" s="50"/>
      <c r="N14" s="50"/>
    </row>
    <row r="15" spans="1:14" s="4" customFormat="1" ht="12.75">
      <c r="A15" s="71"/>
      <c r="B15" s="75">
        <v>2</v>
      </c>
      <c r="C15" s="4">
        <v>1</v>
      </c>
      <c r="D15" s="54">
        <v>1.78</v>
      </c>
      <c r="E15" s="54">
        <v>1.73</v>
      </c>
      <c r="F15" s="52">
        <f t="shared" si="1"/>
        <v>-0.050000000000000044</v>
      </c>
      <c r="G15" s="24"/>
      <c r="H15" s="54">
        <v>1.72</v>
      </c>
      <c r="I15" s="54">
        <v>2.81</v>
      </c>
      <c r="J15" s="54">
        <f t="shared" si="0"/>
        <v>1.09</v>
      </c>
      <c r="K15" s="24"/>
      <c r="L15" s="28"/>
      <c r="M15" s="28"/>
      <c r="N15" s="28"/>
    </row>
    <row r="16" spans="1:14" s="4" customFormat="1" ht="12.75">
      <c r="A16" s="71"/>
      <c r="B16" s="73"/>
      <c r="C16" s="4">
        <v>2</v>
      </c>
      <c r="D16" s="54">
        <v>1.83</v>
      </c>
      <c r="E16" s="54">
        <v>1.8</v>
      </c>
      <c r="F16" s="54">
        <f t="shared" si="1"/>
        <v>-0.030000000000000027</v>
      </c>
      <c r="G16" s="24"/>
      <c r="H16" s="54">
        <v>1.82</v>
      </c>
      <c r="I16" s="54">
        <v>2.89</v>
      </c>
      <c r="J16" s="54">
        <f t="shared" si="0"/>
        <v>1.07</v>
      </c>
      <c r="K16" s="24"/>
      <c r="L16" s="28"/>
      <c r="M16" s="28"/>
      <c r="N16" s="28"/>
    </row>
    <row r="17" spans="1:14" s="11" customFormat="1" ht="12.75">
      <c r="A17" s="72"/>
      <c r="B17" s="74"/>
      <c r="C17" s="11">
        <v>3</v>
      </c>
      <c r="D17" s="53">
        <v>1.82</v>
      </c>
      <c r="E17" s="53">
        <v>1.79</v>
      </c>
      <c r="F17" s="53">
        <f t="shared" si="1"/>
        <v>-0.030000000000000027</v>
      </c>
      <c r="G17" s="25"/>
      <c r="H17" s="53">
        <v>1.72</v>
      </c>
      <c r="I17" s="53">
        <v>2.38</v>
      </c>
      <c r="J17" s="53">
        <f t="shared" si="0"/>
        <v>0.6599999999999999</v>
      </c>
      <c r="K17" s="25"/>
      <c r="L17" s="50"/>
      <c r="M17" s="50"/>
      <c r="N17" s="50"/>
    </row>
    <row r="18" spans="1:67" s="12" customFormat="1" ht="12.75">
      <c r="A18" s="5"/>
      <c r="B18" s="6"/>
      <c r="C18" s="55" t="s">
        <v>5</v>
      </c>
      <c r="D18" s="47">
        <f>AVERAGE(D10:D17)</f>
        <v>1.7925</v>
      </c>
      <c r="E18" s="47">
        <f>AVERAGE(E10:E17)</f>
        <v>1.7662500000000003</v>
      </c>
      <c r="F18" s="47">
        <f>AVERAGE(F10:F17)</f>
        <v>-0.026250000000000023</v>
      </c>
      <c r="G18" s="47"/>
      <c r="H18" s="47">
        <f>AVERAGE(H10:H17)</f>
        <v>1.7575000000000003</v>
      </c>
      <c r="I18" s="47">
        <f>AVERAGE(I10:I17)</f>
        <v>2.64</v>
      </c>
      <c r="J18" s="47">
        <f>AVERAGE(J10:J17)</f>
        <v>0.8825000000000001</v>
      </c>
      <c r="K18" s="20"/>
      <c r="L18" s="49"/>
      <c r="M18" s="49"/>
      <c r="N18" s="4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s="12" customFormat="1" ht="12.75">
      <c r="A19" s="5"/>
      <c r="B19" s="6"/>
      <c r="C19" s="55" t="s">
        <v>6</v>
      </c>
      <c r="D19" s="47">
        <f>STDEV(D10:D17)</f>
        <v>0.05035587637719383</v>
      </c>
      <c r="E19" s="47">
        <f>STDEV(E10:E17)</f>
        <v>0.06968039281502304</v>
      </c>
      <c r="F19" s="47">
        <f>STDEV(F10:F17)</f>
        <v>0.033779748793788124</v>
      </c>
      <c r="G19" s="47"/>
      <c r="H19" s="47">
        <f>STDEV(H10:H17)</f>
        <v>0.06541078984823788</v>
      </c>
      <c r="I19" s="47">
        <f>STDEV(I10:I17)</f>
        <v>0.1984223489716523</v>
      </c>
      <c r="J19" s="47">
        <f>STDEV(J10:J17)</f>
        <v>0.18077215335491048</v>
      </c>
      <c r="K19" s="20"/>
      <c r="L19" s="49"/>
      <c r="M19" s="49"/>
      <c r="N19" s="49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7" s="12" customFormat="1" ht="12.75">
      <c r="A20" s="5"/>
      <c r="B20" s="6"/>
      <c r="C20" s="55" t="s">
        <v>7</v>
      </c>
      <c r="D20" s="47">
        <f>D19/SQRT(COUNT(D10:D17))</f>
        <v>0.017803490829452616</v>
      </c>
      <c r="E20" s="47">
        <f>E19/SQRT(COUNT(E10:E17))</f>
        <v>0.024635739137622587</v>
      </c>
      <c r="F20" s="47">
        <f>F19/SQRT(COUNT(F10:F17))</f>
        <v>0.01194294471943284</v>
      </c>
      <c r="G20" s="47"/>
      <c r="H20" s="47">
        <f>H19/SQRT(COUNT(H10:H17))</f>
        <v>0.02312620653222859</v>
      </c>
      <c r="I20" s="47">
        <f>I19/SQRT(COUNT(I10:I17))</f>
        <v>0.07015289424840945</v>
      </c>
      <c r="J20" s="47">
        <f>J19/SQRT(COUNT(J10:J17))</f>
        <v>0.06391260774347585</v>
      </c>
      <c r="K20" s="20"/>
      <c r="L20" s="49"/>
      <c r="M20" s="49"/>
      <c r="N20" s="49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1:14" s="3" customFormat="1" ht="12.75">
      <c r="A21" s="70" t="s">
        <v>154</v>
      </c>
      <c r="B21" s="75">
        <v>2</v>
      </c>
      <c r="C21" s="3">
        <v>4</v>
      </c>
      <c r="D21" s="52">
        <v>1.79</v>
      </c>
      <c r="E21" s="52">
        <v>1.8</v>
      </c>
      <c r="F21" s="52">
        <f>E21-D21</f>
        <v>0.010000000000000009</v>
      </c>
      <c r="G21" s="26"/>
      <c r="H21" s="52">
        <v>1.67</v>
      </c>
      <c r="I21" s="52">
        <v>1.99</v>
      </c>
      <c r="J21" s="52">
        <f aca="true" t="shared" si="2" ref="J21:J27">ABS(I21-H21)</f>
        <v>0.32000000000000006</v>
      </c>
      <c r="K21" s="26"/>
      <c r="L21" s="42"/>
      <c r="M21" s="42"/>
      <c r="N21" s="42"/>
    </row>
    <row r="22" spans="1:14" s="11" customFormat="1" ht="12.75">
      <c r="A22" s="71"/>
      <c r="B22" s="74"/>
      <c r="C22" s="11">
        <v>5</v>
      </c>
      <c r="D22" s="53">
        <v>1.87</v>
      </c>
      <c r="E22" s="53">
        <v>1.85</v>
      </c>
      <c r="F22" s="53">
        <f aca="true" t="shared" si="3" ref="F22:F27">E22-D22</f>
        <v>-0.020000000000000018</v>
      </c>
      <c r="G22" s="25"/>
      <c r="H22" s="53">
        <v>1.77</v>
      </c>
      <c r="I22" s="53">
        <v>2.07</v>
      </c>
      <c r="J22" s="53">
        <f t="shared" si="2"/>
        <v>0.2999999999999998</v>
      </c>
      <c r="K22" s="25"/>
      <c r="L22" s="50"/>
      <c r="M22" s="50"/>
      <c r="N22" s="50"/>
    </row>
    <row r="23" spans="1:14" s="4" customFormat="1" ht="12.75">
      <c r="A23" s="71"/>
      <c r="B23" s="75">
        <v>3</v>
      </c>
      <c r="C23" s="4">
        <v>1</v>
      </c>
      <c r="D23" s="54">
        <v>1.76</v>
      </c>
      <c r="E23" s="54">
        <v>1.75</v>
      </c>
      <c r="F23" s="54">
        <f t="shared" si="3"/>
        <v>-0.010000000000000009</v>
      </c>
      <c r="G23" s="24"/>
      <c r="H23" s="54">
        <v>1.77</v>
      </c>
      <c r="I23" s="54">
        <v>2.04</v>
      </c>
      <c r="J23" s="54">
        <f t="shared" si="2"/>
        <v>0.27</v>
      </c>
      <c r="K23" s="24"/>
      <c r="L23" s="28"/>
      <c r="M23" s="28"/>
      <c r="N23" s="28"/>
    </row>
    <row r="24" spans="1:14" s="4" customFormat="1" ht="12.75">
      <c r="A24" s="71"/>
      <c r="B24" s="73"/>
      <c r="C24" s="4">
        <v>2</v>
      </c>
      <c r="D24" s="54">
        <v>1.7</v>
      </c>
      <c r="E24" s="54">
        <v>1.72</v>
      </c>
      <c r="F24" s="54">
        <f t="shared" si="3"/>
        <v>0.020000000000000018</v>
      </c>
      <c r="G24" s="24"/>
      <c r="H24" s="54">
        <v>1.71</v>
      </c>
      <c r="I24" s="54">
        <v>1.98</v>
      </c>
      <c r="J24" s="54">
        <f t="shared" si="2"/>
        <v>0.27</v>
      </c>
      <c r="K24" s="24"/>
      <c r="L24" s="28"/>
      <c r="M24" s="28"/>
      <c r="N24" s="28"/>
    </row>
    <row r="25" spans="1:14" s="4" customFormat="1" ht="12.75">
      <c r="A25" s="71"/>
      <c r="B25" s="73"/>
      <c r="C25" s="4">
        <v>3</v>
      </c>
      <c r="D25" s="54">
        <v>1.74</v>
      </c>
      <c r="E25" s="54">
        <v>1.75</v>
      </c>
      <c r="F25" s="54">
        <f t="shared" si="3"/>
        <v>0.010000000000000009</v>
      </c>
      <c r="G25" s="24"/>
      <c r="H25" s="54">
        <v>1.7</v>
      </c>
      <c r="I25" s="54">
        <v>2.06</v>
      </c>
      <c r="J25" s="54">
        <f t="shared" si="2"/>
        <v>0.3600000000000001</v>
      </c>
      <c r="K25" s="24"/>
      <c r="L25" s="28"/>
      <c r="M25" s="28"/>
      <c r="N25" s="28"/>
    </row>
    <row r="26" spans="1:14" s="4" customFormat="1" ht="12.75">
      <c r="A26" s="71"/>
      <c r="B26" s="73"/>
      <c r="C26" s="4">
        <v>4</v>
      </c>
      <c r="D26" s="54">
        <v>1.84</v>
      </c>
      <c r="E26" s="54">
        <v>1.71</v>
      </c>
      <c r="F26" s="54">
        <f t="shared" si="3"/>
        <v>-0.13000000000000012</v>
      </c>
      <c r="G26" s="24"/>
      <c r="H26" s="54">
        <v>1.77</v>
      </c>
      <c r="I26" s="54">
        <v>2.08</v>
      </c>
      <c r="J26" s="54">
        <f t="shared" si="2"/>
        <v>0.31000000000000005</v>
      </c>
      <c r="K26" s="24"/>
      <c r="L26" s="28"/>
      <c r="M26" s="28"/>
      <c r="N26" s="28"/>
    </row>
    <row r="27" spans="1:14" s="11" customFormat="1" ht="12.75">
      <c r="A27" s="72"/>
      <c r="B27" s="74"/>
      <c r="C27" s="11">
        <v>5</v>
      </c>
      <c r="D27" s="53">
        <v>1.79</v>
      </c>
      <c r="E27" s="53">
        <v>1.76</v>
      </c>
      <c r="F27" s="53">
        <f t="shared" si="3"/>
        <v>-0.030000000000000027</v>
      </c>
      <c r="G27" s="25"/>
      <c r="H27" s="53">
        <v>1.74</v>
      </c>
      <c r="I27" s="53">
        <v>2.09</v>
      </c>
      <c r="J27" s="53">
        <f t="shared" si="2"/>
        <v>0.34999999999999987</v>
      </c>
      <c r="K27" s="25"/>
      <c r="L27" s="50"/>
      <c r="M27" s="50"/>
      <c r="N27" s="50"/>
    </row>
    <row r="28" spans="1:67" s="12" customFormat="1" ht="12.75">
      <c r="A28" s="5"/>
      <c r="B28" s="6"/>
      <c r="C28" s="55" t="s">
        <v>5</v>
      </c>
      <c r="D28" s="47">
        <f>AVERAGE(D21:D27)</f>
        <v>1.784285714285714</v>
      </c>
      <c r="E28" s="47">
        <f>AVERAGE(E21:E27)</f>
        <v>1.7628571428571431</v>
      </c>
      <c r="F28" s="47">
        <f>AVERAGE(F21:F27)</f>
        <v>-0.021428571428571446</v>
      </c>
      <c r="G28" s="47"/>
      <c r="H28" s="47">
        <f>AVERAGE(H21:H27)</f>
        <v>1.7328571428571427</v>
      </c>
      <c r="I28" s="47">
        <f>AVERAGE(I21:I27)</f>
        <v>2.0442857142857145</v>
      </c>
      <c r="J28" s="47">
        <f>AVERAGE(J21:J27)</f>
        <v>0.3114285714285714</v>
      </c>
      <c r="K28" s="20"/>
      <c r="L28" s="49"/>
      <c r="M28" s="49"/>
      <c r="N28" s="49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7" s="12" customFormat="1" ht="12.75">
      <c r="A29" s="5"/>
      <c r="B29" s="6"/>
      <c r="C29" s="55" t="s">
        <v>6</v>
      </c>
      <c r="D29" s="47">
        <f>STDEV(D21:D27)</f>
        <v>0.0579819347892569</v>
      </c>
      <c r="E29" s="47">
        <f>STDEV(E21:E27)</f>
        <v>0.04820590756129903</v>
      </c>
      <c r="F29" s="47">
        <f>STDEV(F21:F27)</f>
        <v>0.05113008619478084</v>
      </c>
      <c r="G29" s="47"/>
      <c r="H29" s="47">
        <f>STDEV(H21:H27)</f>
        <v>0.04029651999626675</v>
      </c>
      <c r="I29" s="47">
        <f>STDEV(I21:I27)</f>
        <v>0.043534332373864344</v>
      </c>
      <c r="J29" s="47">
        <f>STDEV(J21:J27)</f>
        <v>0.03532165125838669</v>
      </c>
      <c r="K29" s="20"/>
      <c r="L29" s="49"/>
      <c r="M29" s="49"/>
      <c r="N29" s="4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7" s="12" customFormat="1" ht="12.75">
      <c r="A30" s="5"/>
      <c r="B30" s="6"/>
      <c r="C30" s="55" t="s">
        <v>7</v>
      </c>
      <c r="D30" s="47">
        <f>D29/SQRT(COUNT(D21:D27))</f>
        <v>0.02191511142667686</v>
      </c>
      <c r="E30" s="47">
        <f>E29/SQRT(COUNT(E21:E27))</f>
        <v>0.01822012044733791</v>
      </c>
      <c r="F30" s="47">
        <f>F29/SQRT(COUNT(F21:F27))</f>
        <v>0.019325356083526705</v>
      </c>
      <c r="G30" s="47"/>
      <c r="H30" s="47">
        <f>H29/SQRT(COUNT(H21:H27))</f>
        <v>0.015230652944494749</v>
      </c>
      <c r="I30" s="47">
        <f>I29/SQRT(COUNT(I21:I27))</f>
        <v>0.016454430993496177</v>
      </c>
      <c r="J30" s="47">
        <f>J29/SQRT(COUNT(J21:J27))</f>
        <v>0.013350329303691831</v>
      </c>
      <c r="K30" s="20"/>
      <c r="L30" s="49"/>
      <c r="M30" s="49"/>
      <c r="N30" s="4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7" s="13" customFormat="1" ht="12.75">
      <c r="A31" s="8"/>
      <c r="B31" s="9"/>
      <c r="C31" s="56" t="s">
        <v>12</v>
      </c>
      <c r="D31" s="48">
        <f>TTEST(D10:D17,D21:D27,2,2)</f>
        <v>0.7735005363343421</v>
      </c>
      <c r="E31" s="48">
        <f>TTEST(E10:E17,E21:E27,2,2)</f>
        <v>0.9156725209997614</v>
      </c>
      <c r="F31" s="48">
        <f>TTEST(F10:F17,F21:F27,2,2)</f>
        <v>0.8305797209692385</v>
      </c>
      <c r="G31" s="48"/>
      <c r="H31" s="48">
        <f>TTEST(H10:H17,H21:H27,2,2)</f>
        <v>0.40446861165510173</v>
      </c>
      <c r="I31" s="65">
        <f>TTEST(I10:I17,I21:I27,2,2)</f>
        <v>3.173008591597965E-06</v>
      </c>
      <c r="J31" s="65">
        <f>TTEST(J10:J17,J21:J27,2,2)</f>
        <v>1.7386287256109844E-06</v>
      </c>
      <c r="K31" s="21"/>
      <c r="L31" s="48"/>
      <c r="M31" s="48"/>
      <c r="N31" s="48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</row>
  </sheetData>
  <mergeCells count="11">
    <mergeCell ref="L7:N7"/>
    <mergeCell ref="A21:A27"/>
    <mergeCell ref="A10:A17"/>
    <mergeCell ref="B10:B14"/>
    <mergeCell ref="B15:B17"/>
    <mergeCell ref="B21:B22"/>
    <mergeCell ref="B23:B27"/>
    <mergeCell ref="D6:F6"/>
    <mergeCell ref="H6:J6"/>
    <mergeCell ref="D5:F5"/>
    <mergeCell ref="H5:J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3"/>
  <sheetViews>
    <sheetView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3" sqref="A23:A29"/>
    </sheetView>
  </sheetViews>
  <sheetFormatPr defaultColWidth="9.140625" defaultRowHeight="12.75"/>
  <cols>
    <col min="1" max="1" width="14.421875" style="1" customWidth="1"/>
    <col min="2" max="2" width="8.421875" style="36" customWidth="1"/>
    <col min="3" max="3" width="10.00390625" style="36" customWidth="1"/>
    <col min="4" max="7" width="9.57421875" style="36" customWidth="1"/>
  </cols>
  <sheetData>
    <row r="1" ht="15">
      <c r="A1" s="19" t="str">
        <f>'Paw thickness'!A1</f>
        <v>STUDY RESULTS – NON-CONFIDENTIAL</v>
      </c>
    </row>
    <row r="2" ht="15">
      <c r="A2" s="19" t="str">
        <f>'Paw thickness'!A2</f>
        <v>Hooke Laboratories report R20130104-H1</v>
      </c>
    </row>
    <row r="3" spans="1:14" ht="15">
      <c r="A3" s="19"/>
      <c r="M3" s="66" t="s">
        <v>18</v>
      </c>
      <c r="N3" s="27"/>
    </row>
    <row r="4" ht="20.25">
      <c r="A4" s="22" t="s">
        <v>15</v>
      </c>
    </row>
    <row r="5" ht="12.75" customHeight="1">
      <c r="A5" s="22"/>
    </row>
    <row r="6" ht="12.75" customHeight="1">
      <c r="A6" s="22"/>
    </row>
    <row r="7" ht="12.75" customHeight="1">
      <c r="A7" s="22"/>
    </row>
    <row r="8" spans="4:14" ht="12.75">
      <c r="D8" s="69" t="s">
        <v>11</v>
      </c>
      <c r="E8" s="69"/>
      <c r="F8" s="69"/>
      <c r="G8" s="15"/>
      <c r="H8" s="77" t="s">
        <v>13</v>
      </c>
      <c r="I8" s="77"/>
      <c r="J8" s="77"/>
      <c r="K8" s="36"/>
      <c r="L8" s="77" t="s">
        <v>14</v>
      </c>
      <c r="M8" s="77"/>
      <c r="N8" s="77"/>
    </row>
    <row r="9" spans="1:60" s="2" customFormat="1" ht="12.75">
      <c r="A9" s="1"/>
      <c r="B9" s="41"/>
      <c r="C9" s="15" t="s">
        <v>0</v>
      </c>
      <c r="G9" s="46"/>
      <c r="H9" s="76"/>
      <c r="I9" s="76"/>
      <c r="J9" s="76"/>
      <c r="K9" s="57"/>
      <c r="L9" s="46"/>
      <c r="M9" s="46"/>
      <c r="N9" s="46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</row>
    <row r="10" spans="3:14" s="15" customFormat="1" ht="12.75">
      <c r="C10" s="15" t="s">
        <v>1</v>
      </c>
      <c r="D10" s="44" t="s">
        <v>10</v>
      </c>
      <c r="E10" s="44" t="s">
        <v>159</v>
      </c>
      <c r="F10" s="44" t="s">
        <v>161</v>
      </c>
      <c r="G10" s="44"/>
      <c r="H10" s="44" t="s">
        <v>10</v>
      </c>
      <c r="I10" s="44" t="s">
        <v>159</v>
      </c>
      <c r="J10" s="44" t="s">
        <v>161</v>
      </c>
      <c r="K10" s="44"/>
      <c r="L10" s="44" t="s">
        <v>10</v>
      </c>
      <c r="M10" s="44" t="s">
        <v>159</v>
      </c>
      <c r="N10" s="44" t="s">
        <v>161</v>
      </c>
    </row>
    <row r="11" spans="1:3" s="15" customFormat="1" ht="12.75">
      <c r="A11" s="15" t="s">
        <v>2</v>
      </c>
      <c r="B11" s="15" t="s">
        <v>3</v>
      </c>
      <c r="C11" s="15" t="s">
        <v>4</v>
      </c>
    </row>
    <row r="12" spans="1:14" s="3" customFormat="1" ht="12.75">
      <c r="A12" s="70" t="str">
        <f>'Paw thickness'!A10</f>
        <v>PBS</v>
      </c>
      <c r="B12" s="73">
        <v>1</v>
      </c>
      <c r="C12" s="3">
        <v>1</v>
      </c>
      <c r="D12" s="42">
        <v>67</v>
      </c>
      <c r="E12" s="42">
        <v>112</v>
      </c>
      <c r="F12" s="42">
        <f aca="true" t="shared" si="0" ref="F12:F19">ABS(E12-D12)</f>
        <v>45</v>
      </c>
      <c r="G12" s="26"/>
      <c r="H12" s="32">
        <v>0.0102</v>
      </c>
      <c r="I12" s="32">
        <v>0.026</v>
      </c>
      <c r="J12" s="32">
        <f>I12-H12</f>
        <v>0.015799999999999998</v>
      </c>
      <c r="K12" s="32"/>
      <c r="L12" s="32">
        <f aca="true" t="shared" si="1" ref="L12:L19">H12*D12</f>
        <v>0.6834</v>
      </c>
      <c r="M12" s="32">
        <f aca="true" t="shared" si="2" ref="M12:M19">I12*E12</f>
        <v>2.912</v>
      </c>
      <c r="N12" s="32">
        <f>M12-L12</f>
        <v>2.2286</v>
      </c>
    </row>
    <row r="13" spans="1:14" s="4" customFormat="1" ht="12.75">
      <c r="A13" s="71"/>
      <c r="B13" s="73"/>
      <c r="C13" s="4">
        <v>2</v>
      </c>
      <c r="D13" s="28">
        <v>62</v>
      </c>
      <c r="E13" s="28">
        <v>90</v>
      </c>
      <c r="F13" s="28">
        <f t="shared" si="0"/>
        <v>28</v>
      </c>
      <c r="G13" s="24"/>
      <c r="H13" s="33">
        <v>0.0113</v>
      </c>
      <c r="I13" s="33">
        <v>0.0282</v>
      </c>
      <c r="J13" s="33">
        <f aca="true" t="shared" si="3" ref="J13:J19">I13-H13</f>
        <v>0.0169</v>
      </c>
      <c r="K13" s="33"/>
      <c r="L13" s="33">
        <f t="shared" si="1"/>
        <v>0.7006</v>
      </c>
      <c r="M13" s="33">
        <f t="shared" si="2"/>
        <v>2.538</v>
      </c>
      <c r="N13" s="33">
        <f aca="true" t="shared" si="4" ref="N13:N19">M13-L13</f>
        <v>1.8373999999999997</v>
      </c>
    </row>
    <row r="14" spans="1:14" s="4" customFormat="1" ht="12.75">
      <c r="A14" s="71"/>
      <c r="B14" s="73"/>
      <c r="C14" s="4">
        <v>3</v>
      </c>
      <c r="D14" s="28">
        <v>63</v>
      </c>
      <c r="E14" s="28">
        <v>118</v>
      </c>
      <c r="F14" s="28">
        <f t="shared" si="0"/>
        <v>55</v>
      </c>
      <c r="G14" s="24"/>
      <c r="H14" s="33">
        <v>0.0121</v>
      </c>
      <c r="I14" s="33">
        <v>0.0325</v>
      </c>
      <c r="J14" s="33">
        <f t="shared" si="3"/>
        <v>0.0204</v>
      </c>
      <c r="K14" s="33"/>
      <c r="L14" s="33">
        <f t="shared" si="1"/>
        <v>0.7623</v>
      </c>
      <c r="M14" s="33">
        <f t="shared" si="2"/>
        <v>3.835</v>
      </c>
      <c r="N14" s="33">
        <f t="shared" si="4"/>
        <v>3.0727</v>
      </c>
    </row>
    <row r="15" spans="1:14" s="4" customFormat="1" ht="12.75">
      <c r="A15" s="71"/>
      <c r="B15" s="73"/>
      <c r="C15" s="4">
        <v>4</v>
      </c>
      <c r="D15" s="28">
        <v>66</v>
      </c>
      <c r="E15" s="28">
        <v>106</v>
      </c>
      <c r="F15" s="28">
        <f t="shared" si="0"/>
        <v>40</v>
      </c>
      <c r="G15" s="24"/>
      <c r="H15" s="33">
        <v>0.0107</v>
      </c>
      <c r="I15" s="33">
        <v>0.0265</v>
      </c>
      <c r="J15" s="33">
        <f t="shared" si="3"/>
        <v>0.0158</v>
      </c>
      <c r="K15" s="33"/>
      <c r="L15" s="33">
        <f t="shared" si="1"/>
        <v>0.7061999999999999</v>
      </c>
      <c r="M15" s="33">
        <f t="shared" si="2"/>
        <v>2.8089999999999997</v>
      </c>
      <c r="N15" s="33">
        <f t="shared" si="4"/>
        <v>2.1028</v>
      </c>
    </row>
    <row r="16" spans="1:14" s="11" customFormat="1" ht="12.75">
      <c r="A16" s="71"/>
      <c r="B16" s="74"/>
      <c r="C16" s="11">
        <v>5</v>
      </c>
      <c r="D16" s="50">
        <v>65</v>
      </c>
      <c r="E16" s="50">
        <v>120</v>
      </c>
      <c r="F16" s="50">
        <f t="shared" si="0"/>
        <v>55</v>
      </c>
      <c r="G16" s="25"/>
      <c r="H16" s="34">
        <v>0.0104</v>
      </c>
      <c r="I16" s="34">
        <v>0.0256</v>
      </c>
      <c r="J16" s="33">
        <f t="shared" si="3"/>
        <v>0.015200000000000002</v>
      </c>
      <c r="K16" s="34"/>
      <c r="L16" s="34">
        <f t="shared" si="1"/>
        <v>0.6759999999999999</v>
      </c>
      <c r="M16" s="34">
        <f t="shared" si="2"/>
        <v>3.072</v>
      </c>
      <c r="N16" s="33">
        <f t="shared" si="4"/>
        <v>2.396</v>
      </c>
    </row>
    <row r="17" spans="1:14" s="4" customFormat="1" ht="12.75">
      <c r="A17" s="71"/>
      <c r="B17" s="75">
        <v>2</v>
      </c>
      <c r="C17" s="4">
        <v>1</v>
      </c>
      <c r="D17" s="28">
        <v>69</v>
      </c>
      <c r="E17" s="28">
        <v>123</v>
      </c>
      <c r="F17" s="28">
        <f t="shared" si="0"/>
        <v>54</v>
      </c>
      <c r="G17" s="24"/>
      <c r="H17" s="33">
        <v>0.0111</v>
      </c>
      <c r="I17" s="33">
        <v>0.0209</v>
      </c>
      <c r="J17" s="32">
        <f t="shared" si="3"/>
        <v>0.009799999999999998</v>
      </c>
      <c r="K17" s="33"/>
      <c r="L17" s="33">
        <f t="shared" si="1"/>
        <v>0.7659</v>
      </c>
      <c r="M17" s="33">
        <f t="shared" si="2"/>
        <v>2.5707</v>
      </c>
      <c r="N17" s="32">
        <f t="shared" si="4"/>
        <v>1.8048</v>
      </c>
    </row>
    <row r="18" spans="1:14" s="4" customFormat="1" ht="12.75">
      <c r="A18" s="71"/>
      <c r="B18" s="73"/>
      <c r="C18" s="4">
        <v>2</v>
      </c>
      <c r="D18" s="28">
        <v>66</v>
      </c>
      <c r="E18" s="28">
        <v>126</v>
      </c>
      <c r="F18" s="28">
        <f t="shared" si="0"/>
        <v>60</v>
      </c>
      <c r="G18" s="24"/>
      <c r="H18" s="33">
        <v>0.0033</v>
      </c>
      <c r="I18" s="33">
        <v>0.0148</v>
      </c>
      <c r="J18" s="33">
        <f t="shared" si="3"/>
        <v>0.0115</v>
      </c>
      <c r="K18" s="33"/>
      <c r="L18" s="33">
        <f>H18*D18</f>
        <v>0.2178</v>
      </c>
      <c r="M18" s="33">
        <f>I18*E18</f>
        <v>1.8648</v>
      </c>
      <c r="N18" s="33">
        <f t="shared" si="4"/>
        <v>1.647</v>
      </c>
    </row>
    <row r="19" spans="1:14" s="11" customFormat="1" ht="12.75">
      <c r="A19" s="72"/>
      <c r="B19" s="74"/>
      <c r="C19" s="11">
        <v>3</v>
      </c>
      <c r="D19" s="50">
        <v>63</v>
      </c>
      <c r="E19" s="50">
        <v>88</v>
      </c>
      <c r="F19" s="50">
        <f t="shared" si="0"/>
        <v>25</v>
      </c>
      <c r="G19" s="25"/>
      <c r="H19" s="34">
        <v>0.0031</v>
      </c>
      <c r="I19" s="34">
        <v>0.0216</v>
      </c>
      <c r="J19" s="34">
        <f t="shared" si="3"/>
        <v>0.018500000000000003</v>
      </c>
      <c r="K19" s="34"/>
      <c r="L19" s="34">
        <f t="shared" si="1"/>
        <v>0.1953</v>
      </c>
      <c r="M19" s="34">
        <f t="shared" si="2"/>
        <v>1.9008</v>
      </c>
      <c r="N19" s="34">
        <f t="shared" si="4"/>
        <v>1.7055</v>
      </c>
    </row>
    <row r="20" spans="1:60" s="12" customFormat="1" ht="12.75">
      <c r="A20" s="5"/>
      <c r="B20" s="6"/>
      <c r="C20" s="55" t="s">
        <v>5</v>
      </c>
      <c r="D20" s="49">
        <f>AVERAGE(D12:D19)</f>
        <v>65.125</v>
      </c>
      <c r="E20" s="49">
        <f>AVERAGE(E12:E19)</f>
        <v>110.375</v>
      </c>
      <c r="F20" s="49">
        <f>AVERAGE(F12:F19)</f>
        <v>45.25</v>
      </c>
      <c r="G20" s="49"/>
      <c r="H20" s="20">
        <f>AVERAGE(H12:H19)</f>
        <v>0.009025</v>
      </c>
      <c r="I20" s="20">
        <f aca="true" t="shared" si="5" ref="I20:N20">AVERAGE(I12:I19)</f>
        <v>0.024512500000000003</v>
      </c>
      <c r="J20" s="20">
        <f t="shared" si="5"/>
        <v>0.0154875</v>
      </c>
      <c r="K20" s="20"/>
      <c r="L20" s="20">
        <f t="shared" si="5"/>
        <v>0.5884375</v>
      </c>
      <c r="M20" s="20">
        <f t="shared" si="5"/>
        <v>2.6877874999999998</v>
      </c>
      <c r="N20" s="20">
        <f t="shared" si="5"/>
        <v>2.09935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12" customFormat="1" ht="12.75">
      <c r="A21" s="5"/>
      <c r="B21" s="6"/>
      <c r="C21" s="55" t="s">
        <v>6</v>
      </c>
      <c r="D21" s="49">
        <f>STDEV(D12:D19)</f>
        <v>2.356601669474803</v>
      </c>
      <c r="E21" s="49">
        <f>STDEV(E12:E19)</f>
        <v>14.598801320656433</v>
      </c>
      <c r="F21" s="49">
        <f>STDEV(F12:F19)</f>
        <v>13.19902593808671</v>
      </c>
      <c r="G21" s="49"/>
      <c r="H21" s="20">
        <f aca="true" t="shared" si="6" ref="H21:N21">STDEV(H12:H19)</f>
        <v>0.003642899159421556</v>
      </c>
      <c r="I21" s="20">
        <f t="shared" si="6"/>
        <v>0.005353353421654763</v>
      </c>
      <c r="J21" s="20">
        <f t="shared" si="6"/>
        <v>0.0034585040118525244</v>
      </c>
      <c r="K21" s="20"/>
      <c r="L21" s="20">
        <f t="shared" si="6"/>
        <v>0.23808277634649933</v>
      </c>
      <c r="M21" s="20">
        <f t="shared" si="6"/>
        <v>0.6393616245633504</v>
      </c>
      <c r="N21" s="20">
        <f t="shared" si="6"/>
        <v>0.47317238779479703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12" customFormat="1" ht="12.75">
      <c r="A22" s="5"/>
      <c r="B22" s="6"/>
      <c r="C22" s="55" t="s">
        <v>7</v>
      </c>
      <c r="D22" s="49">
        <f>D21/SQRT(COUNT(D12:D19))</f>
        <v>0.8331845105205861</v>
      </c>
      <c r="E22" s="49">
        <f>E21/SQRT(COUNT(E12:E19))</f>
        <v>5.161455705515644</v>
      </c>
      <c r="F22" s="49">
        <f>F21/SQRT(COUNT(F12:F19))</f>
        <v>4.666560372939122</v>
      </c>
      <c r="G22" s="49"/>
      <c r="H22" s="20">
        <f aca="true" t="shared" si="7" ref="H22:N22">H21/SQRT(COUNT(H12:H19))</f>
        <v>0.001287959349402878</v>
      </c>
      <c r="I22" s="20">
        <f t="shared" si="7"/>
        <v>0.001892696253270145</v>
      </c>
      <c r="J22" s="20">
        <f t="shared" si="7"/>
        <v>0.0012227658197708998</v>
      </c>
      <c r="K22" s="20"/>
      <c r="L22" s="20">
        <f t="shared" si="7"/>
        <v>0.0841749728191649</v>
      </c>
      <c r="M22" s="20">
        <f t="shared" si="7"/>
        <v>0.22604847017959628</v>
      </c>
      <c r="N22" s="20">
        <f t="shared" si="7"/>
        <v>0.16729170203996588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14" s="3" customFormat="1" ht="12.75">
      <c r="A23" s="70" t="str">
        <f>'Paw thickness'!A21</f>
        <v>Dexamethasone
20 mg/kg</v>
      </c>
      <c r="B23" s="75">
        <v>2</v>
      </c>
      <c r="C23" s="3">
        <v>4</v>
      </c>
      <c r="D23" s="42">
        <v>58</v>
      </c>
      <c r="E23" s="42">
        <v>71</v>
      </c>
      <c r="F23" s="42">
        <f aca="true" t="shared" si="8" ref="F23:F29">ABS(E23-D23)</f>
        <v>13</v>
      </c>
      <c r="G23" s="26"/>
      <c r="H23" s="32">
        <v>0.0031</v>
      </c>
      <c r="I23" s="32">
        <v>0.0102</v>
      </c>
      <c r="J23" s="32">
        <f>I23-H23</f>
        <v>0.0071</v>
      </c>
      <c r="K23" s="32"/>
      <c r="L23" s="32">
        <f>H23*D23</f>
        <v>0.1798</v>
      </c>
      <c r="M23" s="32">
        <f>I23*E23</f>
        <v>0.7242000000000001</v>
      </c>
      <c r="N23" s="32">
        <f>M23-L23</f>
        <v>0.5444000000000001</v>
      </c>
    </row>
    <row r="24" spans="1:14" s="11" customFormat="1" ht="12.75">
      <c r="A24" s="71"/>
      <c r="B24" s="74"/>
      <c r="C24" s="11">
        <v>5</v>
      </c>
      <c r="D24" s="50">
        <v>64</v>
      </c>
      <c r="E24" s="50">
        <v>70</v>
      </c>
      <c r="F24" s="50">
        <f t="shared" si="8"/>
        <v>6</v>
      </c>
      <c r="G24" s="25"/>
      <c r="H24" s="34">
        <v>0.0033</v>
      </c>
      <c r="I24" s="34">
        <v>0.0088</v>
      </c>
      <c r="J24" s="34">
        <f aca="true" t="shared" si="9" ref="J24:J29">I24-H24</f>
        <v>0.0055000000000000005</v>
      </c>
      <c r="K24" s="34"/>
      <c r="L24" s="34">
        <f>H24*D24</f>
        <v>0.2112</v>
      </c>
      <c r="M24" s="34">
        <f>I24*E24</f>
        <v>0.616</v>
      </c>
      <c r="N24" s="34">
        <f aca="true" t="shared" si="10" ref="N24:N29">M24-L24</f>
        <v>0.4048</v>
      </c>
    </row>
    <row r="25" spans="1:14" s="4" customFormat="1" ht="12.75">
      <c r="A25" s="71"/>
      <c r="B25" s="75">
        <v>3</v>
      </c>
      <c r="C25" s="4">
        <v>1</v>
      </c>
      <c r="D25" s="28">
        <v>54</v>
      </c>
      <c r="E25" s="28">
        <v>71</v>
      </c>
      <c r="F25" s="28">
        <f t="shared" si="8"/>
        <v>17</v>
      </c>
      <c r="G25" s="24"/>
      <c r="H25" s="33">
        <v>0.0107</v>
      </c>
      <c r="I25" s="33">
        <v>0.0275</v>
      </c>
      <c r="J25" s="33">
        <f t="shared" si="9"/>
        <v>0.016800000000000002</v>
      </c>
      <c r="K25" s="33"/>
      <c r="L25" s="33">
        <f aca="true" t="shared" si="11" ref="L25:M29">H25*D25</f>
        <v>0.5778</v>
      </c>
      <c r="M25" s="33">
        <f t="shared" si="11"/>
        <v>1.9525</v>
      </c>
      <c r="N25" s="33">
        <f t="shared" si="10"/>
        <v>1.3746999999999998</v>
      </c>
    </row>
    <row r="26" spans="1:14" s="4" customFormat="1" ht="12.75">
      <c r="A26" s="71"/>
      <c r="B26" s="73"/>
      <c r="C26" s="4">
        <v>2</v>
      </c>
      <c r="D26" s="28">
        <v>57</v>
      </c>
      <c r="E26" s="28">
        <v>64</v>
      </c>
      <c r="F26" s="28">
        <f t="shared" si="8"/>
        <v>7</v>
      </c>
      <c r="G26" s="24"/>
      <c r="H26" s="33">
        <v>0.0102</v>
      </c>
      <c r="I26" s="33">
        <v>0.0154</v>
      </c>
      <c r="J26" s="33">
        <f t="shared" si="9"/>
        <v>0.0052</v>
      </c>
      <c r="K26" s="33"/>
      <c r="L26" s="33">
        <f t="shared" si="11"/>
        <v>0.5814</v>
      </c>
      <c r="M26" s="33">
        <f t="shared" si="11"/>
        <v>0.9856</v>
      </c>
      <c r="N26" s="33">
        <f t="shared" si="10"/>
        <v>0.4042</v>
      </c>
    </row>
    <row r="27" spans="1:14" s="4" customFormat="1" ht="12.75">
      <c r="A27" s="71"/>
      <c r="B27" s="73"/>
      <c r="C27" s="4">
        <v>3</v>
      </c>
      <c r="D27" s="28">
        <v>63</v>
      </c>
      <c r="E27" s="28">
        <v>78</v>
      </c>
      <c r="F27" s="28">
        <f t="shared" si="8"/>
        <v>15</v>
      </c>
      <c r="G27" s="24"/>
      <c r="H27" s="33">
        <v>0.0113</v>
      </c>
      <c r="I27" s="33">
        <v>0.0265</v>
      </c>
      <c r="J27" s="33">
        <f t="shared" si="9"/>
        <v>0.0152</v>
      </c>
      <c r="K27" s="33"/>
      <c r="L27" s="33">
        <f t="shared" si="11"/>
        <v>0.7119</v>
      </c>
      <c r="M27" s="33">
        <f t="shared" si="11"/>
        <v>2.0669999999999997</v>
      </c>
      <c r="N27" s="33">
        <f t="shared" si="10"/>
        <v>1.3550999999999997</v>
      </c>
    </row>
    <row r="28" spans="1:14" s="4" customFormat="1" ht="12.75">
      <c r="A28" s="71"/>
      <c r="B28" s="73"/>
      <c r="C28" s="4">
        <v>4</v>
      </c>
      <c r="D28" s="28">
        <v>72</v>
      </c>
      <c r="E28" s="28">
        <v>79</v>
      </c>
      <c r="F28" s="28">
        <f t="shared" si="8"/>
        <v>7</v>
      </c>
      <c r="G28" s="24"/>
      <c r="H28" s="33">
        <v>0.0107</v>
      </c>
      <c r="I28" s="33">
        <v>0.0215</v>
      </c>
      <c r="J28" s="33">
        <f t="shared" si="9"/>
        <v>0.010799999999999999</v>
      </c>
      <c r="K28" s="33"/>
      <c r="L28" s="33">
        <f t="shared" si="11"/>
        <v>0.7704</v>
      </c>
      <c r="M28" s="33">
        <f t="shared" si="11"/>
        <v>1.6985</v>
      </c>
      <c r="N28" s="33">
        <f t="shared" si="10"/>
        <v>0.9280999999999999</v>
      </c>
    </row>
    <row r="29" spans="1:14" s="11" customFormat="1" ht="12.75">
      <c r="A29" s="72"/>
      <c r="B29" s="74"/>
      <c r="C29" s="11">
        <v>5</v>
      </c>
      <c r="D29" s="50">
        <v>65</v>
      </c>
      <c r="E29" s="50">
        <v>80</v>
      </c>
      <c r="F29" s="50">
        <f t="shared" si="8"/>
        <v>15</v>
      </c>
      <c r="G29" s="25"/>
      <c r="H29" s="34">
        <v>0.0108</v>
      </c>
      <c r="I29" s="34">
        <v>0.0262</v>
      </c>
      <c r="J29" s="34">
        <f t="shared" si="9"/>
        <v>0.0154</v>
      </c>
      <c r="K29" s="34"/>
      <c r="L29" s="34">
        <f t="shared" si="11"/>
        <v>0.7020000000000001</v>
      </c>
      <c r="M29" s="34">
        <f t="shared" si="11"/>
        <v>2.096</v>
      </c>
      <c r="N29" s="34">
        <f t="shared" si="10"/>
        <v>1.3940000000000001</v>
      </c>
    </row>
    <row r="30" spans="1:60" s="12" customFormat="1" ht="12.75">
      <c r="A30" s="5"/>
      <c r="B30" s="6"/>
      <c r="C30" s="55" t="s">
        <v>5</v>
      </c>
      <c r="D30" s="49">
        <f>AVERAGE(D23:D29)</f>
        <v>61.857142857142854</v>
      </c>
      <c r="E30" s="49">
        <f>AVERAGE(E23:E29)</f>
        <v>73.28571428571429</v>
      </c>
      <c r="F30" s="49">
        <f>AVERAGE(F23:F29)</f>
        <v>11.428571428571429</v>
      </c>
      <c r="G30" s="49"/>
      <c r="H30" s="20">
        <f>AVERAGE(H23:H29)</f>
        <v>0.008585714285714285</v>
      </c>
      <c r="I30" s="20">
        <f>AVERAGE(I23:I29)</f>
        <v>0.019442857142857144</v>
      </c>
      <c r="J30" s="20">
        <f>AVERAGE(J23:J29)</f>
        <v>0.010857142857142857</v>
      </c>
      <c r="K30" s="20"/>
      <c r="L30" s="20">
        <f>AVERAGE(L23:L29)</f>
        <v>0.5335</v>
      </c>
      <c r="M30" s="20">
        <f>AVERAGE(M23:M29)</f>
        <v>1.4485428571428571</v>
      </c>
      <c r="N30" s="20">
        <f>AVERAGE(N23:N29)</f>
        <v>0.915042857142857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12" customFormat="1" ht="12.75">
      <c r="A31" s="5"/>
      <c r="B31" s="6"/>
      <c r="C31" s="55" t="s">
        <v>6</v>
      </c>
      <c r="D31" s="49">
        <f>STDEV(D23:D29)</f>
        <v>6.039552175136019</v>
      </c>
      <c r="E31" s="49">
        <f>STDEV(E23:E29)</f>
        <v>5.879747322073351</v>
      </c>
      <c r="F31" s="49">
        <f>STDEV(F23:F29)</f>
        <v>4.613644360558611</v>
      </c>
      <c r="G31" s="49"/>
      <c r="H31" s="20">
        <f aca="true" t="shared" si="12" ref="H31:M31">STDEV(H23:H29)</f>
        <v>0.0036934304611605405</v>
      </c>
      <c r="I31" s="20">
        <f t="shared" si="12"/>
        <v>0.007954633271005679</v>
      </c>
      <c r="J31" s="20">
        <f t="shared" si="12"/>
        <v>0.004993948719152395</v>
      </c>
      <c r="K31" s="20"/>
      <c r="L31" s="20">
        <f t="shared" si="12"/>
        <v>0.2413774015934382</v>
      </c>
      <c r="M31" s="20">
        <f t="shared" si="12"/>
        <v>0.6519531727998638</v>
      </c>
      <c r="N31" s="20">
        <f>STDEV(N23:N29)</f>
        <v>0.46425383450989716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12" customFormat="1" ht="12.75">
      <c r="A32" s="5"/>
      <c r="B32" s="6"/>
      <c r="C32" s="55" t="s">
        <v>7</v>
      </c>
      <c r="D32" s="49">
        <f>D31/SQRT(COUNT(D23:D29))</f>
        <v>2.2827361550870173</v>
      </c>
      <c r="E32" s="49">
        <f>E31/SQRT(COUNT(E23:E29))</f>
        <v>2.222335598014869</v>
      </c>
      <c r="F32" s="49">
        <f>F31/SQRT(COUNT(F23:F29))</f>
        <v>1.7437936593905285</v>
      </c>
      <c r="G32" s="49"/>
      <c r="H32" s="20">
        <f aca="true" t="shared" si="13" ref="H32:M32">H31/SQRT(COUNT(H23:H29))</f>
        <v>0.0013959854978487706</v>
      </c>
      <c r="I32" s="20">
        <f t="shared" si="13"/>
        <v>0.0030065687722573265</v>
      </c>
      <c r="J32" s="20">
        <f t="shared" si="13"/>
        <v>0.0018875351958695403</v>
      </c>
      <c r="K32" s="20"/>
      <c r="L32" s="20">
        <f t="shared" si="13"/>
        <v>0.09123208238960047</v>
      </c>
      <c r="M32" s="20">
        <f t="shared" si="13"/>
        <v>0.24641513738399415</v>
      </c>
      <c r="N32" s="20">
        <f>N31/SQRT(COUNT(N23:N29))</f>
        <v>0.17547145590304625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13" customFormat="1" ht="12.75">
      <c r="A33" s="8"/>
      <c r="B33" s="9"/>
      <c r="C33" s="56" t="s">
        <v>12</v>
      </c>
      <c r="D33" s="48">
        <f>TTEST(D12:D19,D23:D29,2,2)</f>
        <v>0.17969311177921787</v>
      </c>
      <c r="E33" s="65">
        <f>TTEST(E12:E19,E23:E29,2,2)</f>
        <v>2.8875061071038896E-05</v>
      </c>
      <c r="F33" s="65">
        <f>TTEST(F12:F19,F23:F29,2,2)</f>
        <v>2.273029187084696E-05</v>
      </c>
      <c r="G33" s="48"/>
      <c r="H33" s="48">
        <f aca="true" t="shared" si="14" ref="H33:M33">TTEST(H12:H19,H23:H29,2,2)</f>
        <v>0.820524043467572</v>
      </c>
      <c r="I33" s="48">
        <f t="shared" si="14"/>
        <v>0.1663703882509462</v>
      </c>
      <c r="J33" s="48">
        <f t="shared" si="14"/>
        <v>0.05464693996699488</v>
      </c>
      <c r="K33" s="48"/>
      <c r="L33" s="48">
        <f t="shared" si="14"/>
        <v>0.6650404663204054</v>
      </c>
      <c r="M33" s="65">
        <f t="shared" si="14"/>
        <v>0.002613890615581511</v>
      </c>
      <c r="N33" s="65">
        <f>TTEST(N12:N19,N23:N29,2,2)</f>
        <v>0.000301531432485758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</sheetData>
  <mergeCells count="10">
    <mergeCell ref="H9:J9"/>
    <mergeCell ref="H8:J8"/>
    <mergeCell ref="L8:N8"/>
    <mergeCell ref="A23:A29"/>
    <mergeCell ref="D8:F8"/>
    <mergeCell ref="A12:A19"/>
    <mergeCell ref="B12:B16"/>
    <mergeCell ref="B17:B19"/>
    <mergeCell ref="B23:B24"/>
    <mergeCell ref="B25:B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9"/>
  <sheetViews>
    <sheetView zoomScale="75" zoomScaleNormal="75" workbookViewId="0" topLeftCell="A1">
      <pane xSplit="3" ySplit="8" topLeftCell="D9" activePane="bottomRight" state="frozen"/>
      <selection pane="topLeft" activeCell="H38" sqref="H38"/>
      <selection pane="topRight" activeCell="H38" sqref="H38"/>
      <selection pane="bottomLeft" activeCell="H38" sqref="H38"/>
      <selection pane="bottomRight" activeCell="A20" sqref="A20:A26"/>
    </sheetView>
  </sheetViews>
  <sheetFormatPr defaultColWidth="9.140625" defaultRowHeight="12.75"/>
  <cols>
    <col min="1" max="1" width="15.7109375" style="1" customWidth="1"/>
    <col min="2" max="2" width="8.421875" style="36" customWidth="1"/>
    <col min="3" max="3" width="10.00390625" style="36" customWidth="1"/>
    <col min="4" max="7" width="7.8515625" style="36" customWidth="1"/>
    <col min="8" max="18" width="9.57421875" style="36" customWidth="1"/>
  </cols>
  <sheetData>
    <row r="1" ht="15">
      <c r="A1" s="19" t="str">
        <f>'Paw thickness'!A1</f>
        <v>STUDY RESULTS – NON-CONFIDENTIAL</v>
      </c>
    </row>
    <row r="2" ht="15">
      <c r="A2" s="19" t="str">
        <f>'Paw thickness'!A2</f>
        <v>Hooke Laboratories report R20130104-H1</v>
      </c>
    </row>
    <row r="3" ht="15">
      <c r="A3" s="19"/>
    </row>
    <row r="4" ht="20.25">
      <c r="A4" s="22" t="s">
        <v>8</v>
      </c>
    </row>
    <row r="5" spans="4:18" ht="12.7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71" s="2" customFormat="1" ht="12.75">
      <c r="A6" s="1"/>
      <c r="B6" s="41"/>
      <c r="C6" s="15" t="s">
        <v>0</v>
      </c>
      <c r="D6" s="46">
        <v>41278</v>
      </c>
      <c r="E6" s="46">
        <v>41281</v>
      </c>
      <c r="F6" s="46">
        <v>41283</v>
      </c>
      <c r="G6" s="46">
        <v>41284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</row>
    <row r="7" spans="3:18" s="15" customFormat="1" ht="12.75">
      <c r="C7" s="15" t="s">
        <v>1</v>
      </c>
      <c r="D7" s="44">
        <v>0</v>
      </c>
      <c r="E7" s="44">
        <v>3</v>
      </c>
      <c r="F7" s="44">
        <v>5</v>
      </c>
      <c r="G7" s="44">
        <v>6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3" s="15" customFormat="1" ht="12.75">
      <c r="A8" s="15" t="s">
        <v>2</v>
      </c>
      <c r="B8" s="15" t="s">
        <v>3</v>
      </c>
      <c r="C8" s="15" t="s">
        <v>4</v>
      </c>
    </row>
    <row r="9" spans="1:18" s="3" customFormat="1" ht="12.75">
      <c r="A9" s="70" t="str">
        <f>'Paw thickness'!A10</f>
        <v>PBS</v>
      </c>
      <c r="B9" s="75">
        <v>1</v>
      </c>
      <c r="C9" s="3">
        <v>1</v>
      </c>
      <c r="D9" s="26">
        <v>23.8</v>
      </c>
      <c r="E9" s="26">
        <v>22.5</v>
      </c>
      <c r="F9" s="26">
        <v>21.7</v>
      </c>
      <c r="G9" s="26">
        <v>24.1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" customFormat="1" ht="12.75">
      <c r="A10" s="71"/>
      <c r="B10" s="73"/>
      <c r="C10" s="4">
        <v>2</v>
      </c>
      <c r="D10" s="24">
        <v>20.6</v>
      </c>
      <c r="E10" s="24">
        <v>20.2</v>
      </c>
      <c r="F10" s="24">
        <v>20.7</v>
      </c>
      <c r="G10" s="24">
        <v>21.3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s="4" customFormat="1" ht="12.75">
      <c r="A11" s="71"/>
      <c r="B11" s="73"/>
      <c r="C11" s="4">
        <v>3</v>
      </c>
      <c r="D11" s="24">
        <v>21.2</v>
      </c>
      <c r="E11" s="24">
        <v>20.6</v>
      </c>
      <c r="F11" s="24">
        <v>21.4</v>
      </c>
      <c r="G11" s="24">
        <v>21.1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s="4" customFormat="1" ht="12.75">
      <c r="A12" s="71"/>
      <c r="B12" s="73"/>
      <c r="C12" s="4">
        <v>4</v>
      </c>
      <c r="D12" s="24">
        <v>21.5</v>
      </c>
      <c r="E12" s="24">
        <v>20.2</v>
      </c>
      <c r="F12" s="24">
        <v>20.5</v>
      </c>
      <c r="G12" s="24">
        <v>21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s="11" customFormat="1" ht="12.75">
      <c r="A13" s="71"/>
      <c r="B13" s="74"/>
      <c r="C13" s="11">
        <v>5</v>
      </c>
      <c r="D13" s="24">
        <v>24.1</v>
      </c>
      <c r="E13" s="24">
        <v>23.1</v>
      </c>
      <c r="F13" s="24">
        <v>22.9</v>
      </c>
      <c r="G13" s="24">
        <v>23.4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s="4" customFormat="1" ht="12.75">
      <c r="A14" s="71"/>
      <c r="B14" s="73">
        <v>2</v>
      </c>
      <c r="C14" s="4">
        <v>1</v>
      </c>
      <c r="D14" s="26">
        <v>22.5</v>
      </c>
      <c r="E14" s="26">
        <v>21.7</v>
      </c>
      <c r="F14" s="26">
        <v>22.2</v>
      </c>
      <c r="G14" s="26">
        <v>21.9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s="4" customFormat="1" ht="12.75">
      <c r="A15" s="71"/>
      <c r="B15" s="73"/>
      <c r="C15" s="4">
        <v>2</v>
      </c>
      <c r="D15" s="24">
        <v>22.9</v>
      </c>
      <c r="E15" s="24">
        <v>21.4</v>
      </c>
      <c r="F15" s="24">
        <v>21.5</v>
      </c>
      <c r="G15" s="24">
        <v>21.9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s="11" customFormat="1" ht="12.75">
      <c r="A16" s="72"/>
      <c r="B16" s="74"/>
      <c r="C16" s="11">
        <v>3</v>
      </c>
      <c r="D16" s="25">
        <v>21.1</v>
      </c>
      <c r="E16" s="25">
        <v>20.8</v>
      </c>
      <c r="F16" s="25">
        <v>21.2</v>
      </c>
      <c r="G16" s="25">
        <v>21.5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71" s="12" customFormat="1" ht="12.75">
      <c r="A17" s="5"/>
      <c r="B17" s="6"/>
      <c r="C17" s="7" t="s">
        <v>5</v>
      </c>
      <c r="D17" s="47">
        <f>AVERAGE(D9:D16)</f>
        <v>22.212500000000002</v>
      </c>
      <c r="E17" s="47">
        <f>AVERAGE(E9:E16)</f>
        <v>21.3125</v>
      </c>
      <c r="F17" s="47">
        <f>AVERAGE(F9:F16)</f>
        <v>21.512499999999996</v>
      </c>
      <c r="G17" s="47">
        <f>AVERAGE(G9:G16)</f>
        <v>22.025000000000002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s="12" customFormat="1" ht="12.75">
      <c r="A18" s="5"/>
      <c r="B18" s="6"/>
      <c r="C18" s="7" t="s">
        <v>6</v>
      </c>
      <c r="D18" s="47">
        <f>STDEV(D9:D16)</f>
        <v>1.3097846060653042</v>
      </c>
      <c r="E18" s="47">
        <f>STDEV(E9:E16)</f>
        <v>1.0696294418428924</v>
      </c>
      <c r="F18" s="47">
        <f>STDEV(F9:F16)</f>
        <v>0.7772432970809745</v>
      </c>
      <c r="G18" s="47">
        <f>STDEV(G9:G16)</f>
        <v>1.1297913840300335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</row>
    <row r="19" spans="1:71" s="13" customFormat="1" ht="12.75">
      <c r="A19" s="8"/>
      <c r="B19" s="9"/>
      <c r="C19" s="10" t="s">
        <v>7</v>
      </c>
      <c r="D19" s="51">
        <f>D18/SQRT(COUNT(D9:D16))</f>
        <v>0.46307878842126365</v>
      </c>
      <c r="E19" s="51">
        <f>E18/SQRT(COUNT(E9:E16))</f>
        <v>0.3781711158419455</v>
      </c>
      <c r="F19" s="51">
        <f>F18/SQRT(COUNT(F9:F16))</f>
        <v>0.27479700299887366</v>
      </c>
      <c r="G19" s="51">
        <f>G18/SQRT(COUNT(G9:G16))</f>
        <v>0.3994415744868858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</row>
    <row r="20" spans="1:18" s="4" customFormat="1" ht="12.75">
      <c r="A20" s="70" t="str">
        <f>'Paw thickness'!A21</f>
        <v>Dexamethasone
20 mg/kg</v>
      </c>
      <c r="B20" s="73">
        <v>2</v>
      </c>
      <c r="C20" s="4">
        <v>4</v>
      </c>
      <c r="D20" s="24">
        <v>21</v>
      </c>
      <c r="E20" s="24">
        <v>20.2</v>
      </c>
      <c r="F20" s="24">
        <v>20.4</v>
      </c>
      <c r="G20" s="24">
        <v>20.6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s="11" customFormat="1" ht="12.75">
      <c r="A21" s="71"/>
      <c r="B21" s="74"/>
      <c r="C21" s="11">
        <v>5</v>
      </c>
      <c r="D21" s="25">
        <v>22</v>
      </c>
      <c r="E21" s="24">
        <v>21</v>
      </c>
      <c r="F21" s="25">
        <v>21.5</v>
      </c>
      <c r="G21" s="25">
        <v>22.9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2.75">
      <c r="A22" s="71"/>
      <c r="B22" s="73">
        <v>3</v>
      </c>
      <c r="C22" s="4">
        <v>1</v>
      </c>
      <c r="D22" s="24">
        <v>19.6</v>
      </c>
      <c r="E22" s="26">
        <v>19</v>
      </c>
      <c r="F22" s="24">
        <v>19.1</v>
      </c>
      <c r="G22" s="24">
        <v>19.7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s="4" customFormat="1" ht="12.75">
      <c r="A23" s="71"/>
      <c r="B23" s="73"/>
      <c r="C23" s="4">
        <v>2</v>
      </c>
      <c r="D23" s="24">
        <v>20.1</v>
      </c>
      <c r="E23" s="24">
        <v>19.3</v>
      </c>
      <c r="F23" s="24">
        <v>19.4</v>
      </c>
      <c r="G23" s="24">
        <v>19.8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s="4" customFormat="1" ht="12.75">
      <c r="A24" s="71"/>
      <c r="B24" s="73"/>
      <c r="C24" s="4">
        <v>3</v>
      </c>
      <c r="D24" s="24">
        <v>20.6</v>
      </c>
      <c r="E24" s="24">
        <v>20.5</v>
      </c>
      <c r="F24" s="24">
        <v>20.3</v>
      </c>
      <c r="G24" s="24">
        <v>21.1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s="4" customFormat="1" ht="12.75">
      <c r="A25" s="71"/>
      <c r="B25" s="73"/>
      <c r="C25" s="4">
        <v>4</v>
      </c>
      <c r="D25" s="24">
        <v>20.6</v>
      </c>
      <c r="E25" s="24">
        <v>21.9</v>
      </c>
      <c r="F25" s="24">
        <v>22.4</v>
      </c>
      <c r="G25" s="24">
        <v>23.1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s="11" customFormat="1" ht="12.75">
      <c r="A26" s="72"/>
      <c r="B26" s="74"/>
      <c r="C26" s="11">
        <v>5</v>
      </c>
      <c r="D26" s="25">
        <v>20</v>
      </c>
      <c r="E26" s="25">
        <v>19.1</v>
      </c>
      <c r="F26" s="25">
        <v>19.5</v>
      </c>
      <c r="G26" s="25">
        <v>20.7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71" s="12" customFormat="1" ht="12.75">
      <c r="A27" s="5"/>
      <c r="B27" s="6"/>
      <c r="C27" s="7" t="s">
        <v>5</v>
      </c>
      <c r="D27" s="47">
        <f>AVERAGE(D20:D26)</f>
        <v>20.557142857142857</v>
      </c>
      <c r="E27" s="47">
        <f>AVERAGE(E20:E26)</f>
        <v>20.142857142857142</v>
      </c>
      <c r="F27" s="47">
        <f>AVERAGE(F20:F26)</f>
        <v>20.37142857142857</v>
      </c>
      <c r="G27" s="47">
        <f>AVERAGE(G20:G26)</f>
        <v>21.128571428571426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</row>
    <row r="28" spans="1:71" s="12" customFormat="1" ht="12.75">
      <c r="A28" s="5"/>
      <c r="B28" s="6"/>
      <c r="C28" s="7" t="s">
        <v>6</v>
      </c>
      <c r="D28" s="47">
        <f>STDEV(D20:D26)</f>
        <v>0.7870983480631872</v>
      </c>
      <c r="E28" s="47">
        <f>STDEV(E20:E26)</f>
        <v>1.0845231561337976</v>
      </c>
      <c r="F28" s="47">
        <f>STDEV(F20:F26)</f>
        <v>1.205147689032744</v>
      </c>
      <c r="G28" s="47">
        <f>STDEV(G20:G26)</f>
        <v>1.3719988893512367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71" s="13" customFormat="1" ht="12.75">
      <c r="A29" s="8"/>
      <c r="B29" s="9"/>
      <c r="C29" s="10" t="s">
        <v>7</v>
      </c>
      <c r="D29" s="51">
        <f>D28/SQRT(COUNT(D20:D26))</f>
        <v>0.2974952123321359</v>
      </c>
      <c r="E29" s="51">
        <f>E28/SQRT(COUNT(E20:E26))</f>
        <v>0.40991122317441464</v>
      </c>
      <c r="F29" s="51">
        <f>F28/SQRT(COUNT(F20:F26))</f>
        <v>0.4555030111835491</v>
      </c>
      <c r="G29" s="51">
        <f>G28/SQRT(COUNT(G20:G26))</f>
        <v>0.5185668371828852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</row>
  </sheetData>
  <mergeCells count="6">
    <mergeCell ref="A9:A16"/>
    <mergeCell ref="B9:B13"/>
    <mergeCell ref="B14:B16"/>
    <mergeCell ref="A20:A26"/>
    <mergeCell ref="B20:B21"/>
    <mergeCell ref="B22:B2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0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0" sqref="A20:G26"/>
    </sheetView>
  </sheetViews>
  <sheetFormatPr defaultColWidth="9.140625" defaultRowHeight="12.75"/>
  <cols>
    <col min="1" max="1" width="15.57421875" style="1" customWidth="1"/>
    <col min="2" max="2" width="8.8515625" style="36" customWidth="1"/>
    <col min="3" max="3" width="9.00390625" style="36" customWidth="1"/>
    <col min="4" max="7" width="7.8515625" style="36" customWidth="1"/>
    <col min="8" max="8" width="10.140625" style="38" bestFit="1" customWidth="1"/>
    <col min="9" max="27" width="10.140625" style="29" bestFit="1" customWidth="1"/>
    <col min="28" max="41" width="10.140625" style="0" bestFit="1" customWidth="1"/>
  </cols>
  <sheetData>
    <row r="1" ht="15">
      <c r="A1" s="19" t="str">
        <f>'Paw thickness'!A1</f>
        <v>STUDY RESULTS – NON-CONFIDENTIAL</v>
      </c>
    </row>
    <row r="2" ht="15">
      <c r="A2" s="19" t="str">
        <f>'Paw thickness'!A2</f>
        <v>Hooke Laboratories report R20130104-H1</v>
      </c>
    </row>
    <row r="3" ht="15">
      <c r="A3" s="19"/>
    </row>
    <row r="4" ht="20.25">
      <c r="A4" s="22" t="s">
        <v>17</v>
      </c>
    </row>
    <row r="6" spans="1:109" s="2" customFormat="1" ht="12.75">
      <c r="A6" s="1"/>
      <c r="B6" s="41"/>
      <c r="C6" s="15" t="s">
        <v>0</v>
      </c>
      <c r="D6" s="45">
        <f>'Body weight'!D6</f>
        <v>41278</v>
      </c>
      <c r="E6" s="45">
        <f>'Body weight'!E6</f>
        <v>41281</v>
      </c>
      <c r="F6" s="45">
        <f>'Body weight'!F6</f>
        <v>41283</v>
      </c>
      <c r="G6" s="45">
        <f>'Body weight'!G6</f>
        <v>41284</v>
      </c>
      <c r="H6" s="3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</row>
    <row r="7" spans="3:27" s="15" customFormat="1" ht="12.75" customHeight="1">
      <c r="C7" s="15" t="s">
        <v>1</v>
      </c>
      <c r="D7" s="15">
        <f>'Body weight'!D7</f>
        <v>0</v>
      </c>
      <c r="E7" s="15">
        <f>'Body weight'!E7</f>
        <v>3</v>
      </c>
      <c r="F7" s="15">
        <f>'Body weight'!F7</f>
        <v>5</v>
      </c>
      <c r="G7" s="15">
        <f>'Body weight'!G7</f>
        <v>6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s="15" customFormat="1" ht="12.75">
      <c r="A8" s="15" t="s">
        <v>2</v>
      </c>
      <c r="B8" s="15" t="s">
        <v>3</v>
      </c>
      <c r="C8" s="15" t="s">
        <v>4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s="3" customFormat="1" ht="12.75">
      <c r="A9" s="70" t="str">
        <f>'Paw thickness'!A10</f>
        <v>PBS</v>
      </c>
      <c r="B9" s="75">
        <v>1</v>
      </c>
      <c r="C9" s="3">
        <v>1</v>
      </c>
      <c r="D9" s="37">
        <f>'Body weight'!D9/'Body weight'!$D9</f>
        <v>1</v>
      </c>
      <c r="E9" s="37">
        <f>'Body weight'!E9/'Body weight'!$D9</f>
        <v>0.9453781512605042</v>
      </c>
      <c r="F9" s="37">
        <f>'Body weight'!F9/'Body weight'!$D9</f>
        <v>0.9117647058823529</v>
      </c>
      <c r="G9" s="37">
        <f>'Body weight'!G9/'Body weight'!$D9</f>
        <v>1.0126050420168067</v>
      </c>
      <c r="H9" s="43"/>
      <c r="I9" s="43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s="4" customFormat="1" ht="12.75">
      <c r="A10" s="71"/>
      <c r="B10" s="73"/>
      <c r="C10" s="4">
        <v>2</v>
      </c>
      <c r="D10" s="17">
        <f>'Body weight'!D10/'Body weight'!$D10</f>
        <v>1</v>
      </c>
      <c r="E10" s="17">
        <f>'Body weight'!E10/'Body weight'!$D10</f>
        <v>0.9805825242718446</v>
      </c>
      <c r="F10" s="17">
        <f>'Body weight'!F10/'Body weight'!$D10</f>
        <v>1.0048543689320388</v>
      </c>
      <c r="G10" s="17">
        <f>'Body weight'!G10/'Body weight'!$D10</f>
        <v>1.0339805825242718</v>
      </c>
      <c r="H10" s="35"/>
      <c r="I10" s="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s="4" customFormat="1" ht="12.75">
      <c r="A11" s="71"/>
      <c r="B11" s="73"/>
      <c r="C11" s="4">
        <v>3</v>
      </c>
      <c r="D11" s="17">
        <f>'Body weight'!D11/'Body weight'!$D11</f>
        <v>1</v>
      </c>
      <c r="E11" s="17">
        <f>'Body weight'!E11/'Body weight'!$D11</f>
        <v>0.9716981132075473</v>
      </c>
      <c r="F11" s="17">
        <f>'Body weight'!F11/'Body weight'!$D11</f>
        <v>1.0094339622641508</v>
      </c>
      <c r="G11" s="17">
        <f>'Body weight'!G11/'Body weight'!$D11</f>
        <v>0.9952830188679246</v>
      </c>
      <c r="H11" s="35"/>
      <c r="I11" s="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s="4" customFormat="1" ht="12.75">
      <c r="A12" s="71"/>
      <c r="B12" s="73"/>
      <c r="C12" s="4">
        <v>4</v>
      </c>
      <c r="D12" s="17">
        <f>'Body weight'!D12/'Body weight'!$D12</f>
        <v>1</v>
      </c>
      <c r="E12" s="17">
        <f>'Body weight'!E12/'Body weight'!$D12</f>
        <v>0.9395348837209302</v>
      </c>
      <c r="F12" s="17">
        <f>'Body weight'!F12/'Body weight'!$D12</f>
        <v>0.9534883720930233</v>
      </c>
      <c r="G12" s="17">
        <f>'Body weight'!G12/'Body weight'!$D12</f>
        <v>0.9767441860465116</v>
      </c>
      <c r="H12" s="35"/>
      <c r="I12" s="35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s="11" customFormat="1" ht="12.75">
      <c r="A13" s="71"/>
      <c r="B13" s="74"/>
      <c r="C13" s="11">
        <v>5</v>
      </c>
      <c r="D13" s="40">
        <f>'Body weight'!D13/'Body weight'!$D13</f>
        <v>1</v>
      </c>
      <c r="E13" s="40">
        <f>'Body weight'!E13/'Body weight'!$D13</f>
        <v>0.9585062240663901</v>
      </c>
      <c r="F13" s="40">
        <f>'Body weight'!F13/'Body weight'!$D13</f>
        <v>0.9502074688796679</v>
      </c>
      <c r="G13" s="40">
        <f>'Body weight'!G13/'Body weight'!$D13</f>
        <v>0.9709543568464729</v>
      </c>
      <c r="H13" s="23"/>
      <c r="I13" s="2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s="4" customFormat="1" ht="12.75">
      <c r="A14" s="71"/>
      <c r="B14" s="73">
        <v>2</v>
      </c>
      <c r="C14" s="4">
        <v>1</v>
      </c>
      <c r="D14" s="17">
        <f>'Body weight'!D14/'Body weight'!$D14</f>
        <v>1</v>
      </c>
      <c r="E14" s="17">
        <f>'Body weight'!E14/'Body weight'!$D14</f>
        <v>0.9644444444444444</v>
      </c>
      <c r="F14" s="17">
        <f>'Body weight'!F14/'Body weight'!$D14</f>
        <v>0.9866666666666666</v>
      </c>
      <c r="G14" s="17">
        <f>'Body weight'!G14/'Body weight'!$D14</f>
        <v>0.9733333333333333</v>
      </c>
      <c r="H14" s="35"/>
      <c r="I14" s="35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7" s="4" customFormat="1" ht="12.75">
      <c r="A15" s="71"/>
      <c r="B15" s="73"/>
      <c r="C15" s="4">
        <v>2</v>
      </c>
      <c r="D15" s="17">
        <f>'Body weight'!D15/'Body weight'!$D15</f>
        <v>1</v>
      </c>
      <c r="E15" s="17">
        <f>'Body weight'!E15/'Body weight'!$D15</f>
        <v>0.9344978165938864</v>
      </c>
      <c r="F15" s="17">
        <f>'Body weight'!F15/'Body weight'!$D15</f>
        <v>0.9388646288209608</v>
      </c>
      <c r="G15" s="17">
        <f>'Body weight'!G15/'Body weight'!$D15</f>
        <v>0.9563318777292577</v>
      </c>
      <c r="H15" s="35"/>
      <c r="I15" s="35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s="11" customFormat="1" ht="12.75">
      <c r="A16" s="72"/>
      <c r="B16" s="74"/>
      <c r="C16" s="11">
        <v>3</v>
      </c>
      <c r="D16" s="40">
        <f>'Body weight'!D16/'Body weight'!$D16</f>
        <v>1</v>
      </c>
      <c r="E16" s="40">
        <f>'Body weight'!E16/'Body weight'!$D16</f>
        <v>0.985781990521327</v>
      </c>
      <c r="F16" s="40">
        <f>'Body weight'!F16/'Body weight'!$D16</f>
        <v>1.004739336492891</v>
      </c>
      <c r="G16" s="40">
        <f>'Body weight'!G16/'Body weight'!$D16</f>
        <v>1.018957345971564</v>
      </c>
      <c r="H16" s="23"/>
      <c r="I16" s="23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109" s="12" customFormat="1" ht="12.75">
      <c r="A17" s="5"/>
      <c r="B17" s="6"/>
      <c r="C17" s="7" t="s">
        <v>5</v>
      </c>
      <c r="D17" s="16">
        <f>AVERAGE(D9:D16)</f>
        <v>1</v>
      </c>
      <c r="E17" s="16">
        <f>AVERAGE(E9:E16)</f>
        <v>0.9600530185108591</v>
      </c>
      <c r="F17" s="16">
        <f>AVERAGE(F9:F16)</f>
        <v>0.970002438753969</v>
      </c>
      <c r="G17" s="16">
        <f>AVERAGE(G9:G16)</f>
        <v>0.9922737179170179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1:109" s="12" customFormat="1" ht="12.75">
      <c r="A18" s="5"/>
      <c r="B18" s="6"/>
      <c r="C18" s="7" t="s">
        <v>6</v>
      </c>
      <c r="D18" s="16">
        <f>STDEV(D9:D16)</f>
        <v>0</v>
      </c>
      <c r="E18" s="16">
        <f>STDEV(E9:E16)</f>
        <v>0.019011800703302637</v>
      </c>
      <c r="F18" s="16">
        <f>STDEV(F9:F16)</f>
        <v>0.036409579994004085</v>
      </c>
      <c r="G18" s="16">
        <f>STDEV(G9:G16)</f>
        <v>0.027308116936227336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9" s="13" customFormat="1" ht="12.75">
      <c r="A19" s="8"/>
      <c r="B19" s="9"/>
      <c r="C19" s="10" t="s">
        <v>7</v>
      </c>
      <c r="D19" s="18">
        <f>D18/SQRT(COUNT(D9:D16))</f>
        <v>0</v>
      </c>
      <c r="E19" s="18">
        <f>E18/SQRT(COUNT(E9:E16))</f>
        <v>0.006721686599936234</v>
      </c>
      <c r="F19" s="18">
        <f>F18/SQRT(COUNT(F9:F16))</f>
        <v>0.01287273045695717</v>
      </c>
      <c r="G19" s="18">
        <f>G18/SQRT(COUNT(G9:G16))</f>
        <v>0.009654877333520776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</row>
    <row r="20" spans="1:27" s="4" customFormat="1" ht="12.75">
      <c r="A20" s="70" t="str">
        <f>'Paw thickness'!A21</f>
        <v>Dexamethasone
20 mg/kg</v>
      </c>
      <c r="B20" s="75">
        <v>2</v>
      </c>
      <c r="C20" s="3">
        <v>4</v>
      </c>
      <c r="D20" s="37">
        <f>'Body weight'!D20/'Body weight'!$D20</f>
        <v>1</v>
      </c>
      <c r="E20" s="37">
        <f>'Body weight'!E20/'Body weight'!$D20</f>
        <v>0.9619047619047618</v>
      </c>
      <c r="F20" s="37">
        <f>'Body weight'!F20/'Body weight'!$D20</f>
        <v>0.9714285714285713</v>
      </c>
      <c r="G20" s="37">
        <f>'Body weight'!G20/'Body weight'!$D20</f>
        <v>0.980952380952381</v>
      </c>
      <c r="H20" s="35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s="11" customFormat="1" ht="12.75">
      <c r="A21" s="71"/>
      <c r="B21" s="74"/>
      <c r="C21" s="11">
        <v>5</v>
      </c>
      <c r="D21" s="40">
        <f>'Body weight'!D21/'Body weight'!$D21</f>
        <v>1</v>
      </c>
      <c r="E21" s="40">
        <f>'Body weight'!E21/'Body weight'!$D21</f>
        <v>0.9545454545454546</v>
      </c>
      <c r="F21" s="40">
        <f>'Body weight'!F21/'Body weight'!$D21</f>
        <v>0.9772727272727273</v>
      </c>
      <c r="G21" s="40">
        <f>'Body weight'!G21/'Body weight'!$D21</f>
        <v>1.0409090909090908</v>
      </c>
      <c r="H21" s="2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s="4" customFormat="1" ht="12.75">
      <c r="A22" s="71"/>
      <c r="B22" s="73">
        <v>3</v>
      </c>
      <c r="C22" s="4">
        <v>1</v>
      </c>
      <c r="D22" s="17">
        <f>'Body weight'!D22/'Body weight'!$D22</f>
        <v>1</v>
      </c>
      <c r="E22" s="17">
        <f>'Body weight'!E22/'Body weight'!$D22</f>
        <v>0.9693877551020408</v>
      </c>
      <c r="F22" s="17">
        <f>'Body weight'!F22/'Body weight'!$D22</f>
        <v>0.9744897959183674</v>
      </c>
      <c r="G22" s="17">
        <f>'Body weight'!G22/'Body weight'!$D22</f>
        <v>1.0051020408163265</v>
      </c>
      <c r="H22" s="35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s="4" customFormat="1" ht="12.75">
      <c r="A23" s="71"/>
      <c r="B23" s="73"/>
      <c r="C23" s="4">
        <v>2</v>
      </c>
      <c r="D23" s="17">
        <f>'Body weight'!D23/'Body weight'!$D23</f>
        <v>1</v>
      </c>
      <c r="E23" s="17">
        <f>'Body weight'!E23/'Body weight'!$D23</f>
        <v>0.9601990049751243</v>
      </c>
      <c r="F23" s="17">
        <f>'Body weight'!F23/'Body weight'!$D23</f>
        <v>0.9651741293532337</v>
      </c>
      <c r="G23" s="17">
        <f>'Body weight'!G23/'Body weight'!$D23</f>
        <v>0.9850746268656716</v>
      </c>
      <c r="H23" s="35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s="4" customFormat="1" ht="12.75">
      <c r="A24" s="71"/>
      <c r="B24" s="73"/>
      <c r="C24" s="4">
        <v>3</v>
      </c>
      <c r="D24" s="17">
        <f>'Body weight'!D24/'Body weight'!$D24</f>
        <v>1</v>
      </c>
      <c r="E24" s="17">
        <f>'Body weight'!E24/'Body weight'!$D24</f>
        <v>0.9951456310679611</v>
      </c>
      <c r="F24" s="17">
        <f>'Body weight'!F24/'Body weight'!$D24</f>
        <v>0.9854368932038835</v>
      </c>
      <c r="G24" s="17">
        <f>'Body weight'!G24/'Body weight'!$D24</f>
        <v>1.0242718446601942</v>
      </c>
      <c r="H24" s="35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s="4" customFormat="1" ht="12.75">
      <c r="A25" s="71"/>
      <c r="B25" s="73"/>
      <c r="C25" s="4">
        <v>4</v>
      </c>
      <c r="D25" s="17">
        <f>'Body weight'!D25/'Body weight'!$D25</f>
        <v>1</v>
      </c>
      <c r="E25" s="17">
        <f>'Body weight'!E25/'Body weight'!$D25</f>
        <v>1.0631067961165046</v>
      </c>
      <c r="F25" s="17">
        <f>'Body weight'!F25/'Body weight'!$D25</f>
        <v>1.087378640776699</v>
      </c>
      <c r="G25" s="17">
        <f>'Body weight'!G25/'Body weight'!$D25</f>
        <v>1.1213592233009708</v>
      </c>
      <c r="H25" s="35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s="11" customFormat="1" ht="12.75">
      <c r="A26" s="72"/>
      <c r="B26" s="74"/>
      <c r="C26" s="11">
        <v>5</v>
      </c>
      <c r="D26" s="40">
        <f>'Body weight'!D26/'Body weight'!$D26</f>
        <v>1</v>
      </c>
      <c r="E26" s="40">
        <f>'Body weight'!E26/'Body weight'!$D26</f>
        <v>0.9550000000000001</v>
      </c>
      <c r="F26" s="40">
        <f>'Body weight'!F26/'Body weight'!$D26</f>
        <v>0.975</v>
      </c>
      <c r="G26" s="40">
        <f>'Body weight'!G26/'Body weight'!$D26</f>
        <v>1.035</v>
      </c>
      <c r="H26" s="2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109" s="12" customFormat="1" ht="12.75">
      <c r="A27" s="5"/>
      <c r="B27" s="6"/>
      <c r="C27" s="7" t="s">
        <v>5</v>
      </c>
      <c r="D27" s="16">
        <f>AVERAGE(D20:D26)</f>
        <v>1</v>
      </c>
      <c r="E27" s="16">
        <f>AVERAGE(E20:E26)</f>
        <v>0.9798984862445497</v>
      </c>
      <c r="F27" s="16">
        <f>AVERAGE(F20:F26)</f>
        <v>0.9908829654219259</v>
      </c>
      <c r="G27" s="16">
        <f>AVERAGE(G20:G26)</f>
        <v>1.027524172500662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</row>
    <row r="28" spans="1:109" s="12" customFormat="1" ht="12.75">
      <c r="A28" s="5"/>
      <c r="B28" s="6"/>
      <c r="C28" s="7" t="s">
        <v>6</v>
      </c>
      <c r="D28" s="16">
        <f>STDEV(D20:D26)</f>
        <v>0</v>
      </c>
      <c r="E28" s="16">
        <f>STDEV(E20:E26)</f>
        <v>0.03924522951406461</v>
      </c>
      <c r="F28" s="16">
        <f>STDEV(F20:F26)</f>
        <v>0.04298592006281184</v>
      </c>
      <c r="G28" s="16">
        <f>STDEV(G20:G26)</f>
        <v>0.04747681208510089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</row>
    <row r="29" spans="1:109" s="12" customFormat="1" ht="12.75">
      <c r="A29" s="5"/>
      <c r="B29" s="6"/>
      <c r="C29" s="7" t="s">
        <v>7</v>
      </c>
      <c r="D29" s="16">
        <f>D28/SQRT(COUNT(D20:D26))</f>
        <v>0</v>
      </c>
      <c r="E29" s="16">
        <f>E28/SQRT(COUNT(E20:E26))</f>
        <v>0.0148333024914096</v>
      </c>
      <c r="F29" s="16">
        <f>F28/SQRT(COUNT(F20:F26))</f>
        <v>0.016247150623357444</v>
      </c>
      <c r="G29" s="16">
        <f>G28/SQRT(COUNT(G20:G26))</f>
        <v>0.017944548259903267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</row>
    <row r="30" spans="1:109" s="13" customFormat="1" ht="12.75">
      <c r="A30" s="8"/>
      <c r="B30" s="9"/>
      <c r="C30" s="10" t="s">
        <v>9</v>
      </c>
      <c r="D30" s="48" t="e">
        <f>TTEST(D9:D16,D20:D26,2,2)</f>
        <v>#DIV/0!</v>
      </c>
      <c r="E30" s="48">
        <f>TTEST(E9:E16,E20:E26,2,2)</f>
        <v>0.224867798257543</v>
      </c>
      <c r="F30" s="48">
        <f>TTEST(F9:F16,F20:F26,2,2)</f>
        <v>0.32665264749900236</v>
      </c>
      <c r="G30" s="48">
        <f>TTEST(G9:G16,G20:G26,2,2)</f>
        <v>0.09614329521128684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</row>
  </sheetData>
  <mergeCells count="6">
    <mergeCell ref="A9:A16"/>
    <mergeCell ref="B9:B13"/>
    <mergeCell ref="B14:B16"/>
    <mergeCell ref="A20:A26"/>
    <mergeCell ref="B20:B21"/>
    <mergeCell ref="B22:B26"/>
  </mergeCells>
  <printOptions/>
  <pageMargins left="0.75" right="0.75" top="1" bottom="1" header="0.5" footer="0.5"/>
  <pageSetup fitToHeight="5" fitToWidth="1" orientation="portrait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0"/>
  <sheetViews>
    <sheetView showGridLines="0" workbookViewId="0" topLeftCell="A1">
      <selection activeCell="I394" sqref="I394:I400"/>
    </sheetView>
  </sheetViews>
  <sheetFormatPr defaultColWidth="9.140625" defaultRowHeight="12.75"/>
  <cols>
    <col min="1" max="1" width="2.57421875" style="0" customWidth="1"/>
    <col min="2" max="2" width="12.8515625" style="0" bestFit="1" customWidth="1"/>
    <col min="3" max="3" width="8.7109375" style="0" bestFit="1" customWidth="1"/>
    <col min="4" max="4" width="6.57421875" style="0" bestFit="1" customWidth="1"/>
    <col min="5" max="5" width="6.7109375" style="0" bestFit="1" customWidth="1"/>
    <col min="6" max="6" width="5.8515625" style="0" bestFit="1" customWidth="1"/>
    <col min="7" max="7" width="6.57421875" style="0" bestFit="1" customWidth="1"/>
    <col min="8" max="8" width="8.7109375" style="0" bestFit="1" customWidth="1"/>
    <col min="9" max="9" width="6.7109375" style="0" bestFit="1" customWidth="1"/>
    <col min="10" max="10" width="5.140625" style="0" bestFit="1" customWidth="1"/>
    <col min="11" max="11" width="9.57421875" style="0" bestFit="1" customWidth="1"/>
    <col min="12" max="12" width="59.7109375" style="0" bestFit="1" customWidth="1"/>
  </cols>
  <sheetData>
    <row r="1" spans="1:12" ht="13.5" customHeight="1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6.5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3.5" customHeight="1">
      <c r="A3" s="61"/>
      <c r="B3" s="59" t="s">
        <v>21</v>
      </c>
      <c r="C3" s="59" t="s">
        <v>22</v>
      </c>
      <c r="D3" s="59" t="s">
        <v>23</v>
      </c>
      <c r="E3" s="59" t="s">
        <v>24</v>
      </c>
      <c r="F3" s="59" t="s">
        <v>25</v>
      </c>
      <c r="G3" s="59" t="s">
        <v>26</v>
      </c>
      <c r="H3" s="59" t="s">
        <v>27</v>
      </c>
      <c r="I3" s="59" t="s">
        <v>28</v>
      </c>
      <c r="J3" s="59" t="s">
        <v>29</v>
      </c>
      <c r="K3" s="59" t="s">
        <v>30</v>
      </c>
      <c r="L3" s="59" t="s">
        <v>31</v>
      </c>
    </row>
    <row r="4" spans="1:12" ht="16.5" customHeight="1">
      <c r="A4" s="61"/>
      <c r="B4" s="60" t="s">
        <v>32</v>
      </c>
      <c r="C4" s="60" t="s">
        <v>33</v>
      </c>
      <c r="D4" s="62">
        <v>254</v>
      </c>
      <c r="E4" s="63">
        <v>2.969314848202479</v>
      </c>
      <c r="F4" s="63">
        <v>1.4148368826546536</v>
      </c>
      <c r="G4" s="64">
        <v>0.41135575659316714</v>
      </c>
      <c r="H4" s="63">
        <v>0</v>
      </c>
      <c r="I4" s="63">
        <v>0</v>
      </c>
      <c r="J4" s="60" t="s">
        <v>34</v>
      </c>
      <c r="K4" s="64">
        <v>0</v>
      </c>
      <c r="L4" s="60" t="s">
        <v>35</v>
      </c>
    </row>
    <row r="5" spans="1:12" ht="16.5" customHeight="1">
      <c r="A5" s="61"/>
      <c r="B5" s="60" t="s">
        <v>36</v>
      </c>
      <c r="C5" s="60" t="s">
        <v>37</v>
      </c>
      <c r="D5" s="62">
        <v>229</v>
      </c>
      <c r="E5" s="63">
        <v>3.8197175492836655</v>
      </c>
      <c r="F5" s="63">
        <v>1.6507519513321718</v>
      </c>
      <c r="G5" s="64">
        <v>0.40068338588260416</v>
      </c>
      <c r="H5" s="63">
        <v>19.53125</v>
      </c>
      <c r="I5" s="63">
        <v>0.9506231070487559</v>
      </c>
      <c r="J5" s="60" t="s">
        <v>34</v>
      </c>
      <c r="K5" s="64">
        <v>0.0486719030808963</v>
      </c>
      <c r="L5" s="60" t="s">
        <v>38</v>
      </c>
    </row>
    <row r="6" spans="1:12" ht="16.5" customHeight="1">
      <c r="A6" s="61"/>
      <c r="B6" s="60" t="s">
        <v>39</v>
      </c>
      <c r="C6" s="60" t="s">
        <v>40</v>
      </c>
      <c r="D6" s="62">
        <v>243</v>
      </c>
      <c r="E6" s="63">
        <v>5.376117474555826</v>
      </c>
      <c r="F6" s="63">
        <v>2.0749729229763405</v>
      </c>
      <c r="G6" s="64">
        <v>0.35466510077791996</v>
      </c>
      <c r="H6" s="63">
        <v>39.0625</v>
      </c>
      <c r="I6" s="63">
        <v>22.555207862840017</v>
      </c>
      <c r="J6" s="60" t="s">
        <v>34</v>
      </c>
      <c r="K6" s="64">
        <v>0.5774133212887045</v>
      </c>
      <c r="L6" s="60" t="s">
        <v>41</v>
      </c>
    </row>
    <row r="7" spans="1:12" ht="16.5" customHeight="1">
      <c r="A7" s="61"/>
      <c r="B7" s="60" t="s">
        <v>42</v>
      </c>
      <c r="C7" s="60" t="s">
        <v>43</v>
      </c>
      <c r="D7" s="62">
        <v>243</v>
      </c>
      <c r="E7" s="63">
        <v>8.13123008063037</v>
      </c>
      <c r="F7" s="63">
        <v>2.115737753969597</v>
      </c>
      <c r="G7" s="64">
        <v>0.305213533637566</v>
      </c>
      <c r="H7" s="63">
        <v>78.125</v>
      </c>
      <c r="I7" s="63">
        <v>63.711675701252645</v>
      </c>
      <c r="J7" s="60" t="s">
        <v>34</v>
      </c>
      <c r="K7" s="64">
        <v>0.8155094489760338</v>
      </c>
      <c r="L7" s="60"/>
    </row>
    <row r="8" spans="1:12" ht="16.5" customHeight="1">
      <c r="A8" s="61"/>
      <c r="B8" s="60" t="s">
        <v>44</v>
      </c>
      <c r="C8" s="60" t="s">
        <v>45</v>
      </c>
      <c r="D8" s="62">
        <v>239</v>
      </c>
      <c r="E8" s="63">
        <v>13.097472643005903</v>
      </c>
      <c r="F8" s="63">
        <v>2.9807609159756043</v>
      </c>
      <c r="G8" s="64">
        <v>0.20496868502762353</v>
      </c>
      <c r="H8" s="63">
        <v>156.25</v>
      </c>
      <c r="I8" s="63">
        <v>145.65869994145993</v>
      </c>
      <c r="J8" s="60" t="s">
        <v>34</v>
      </c>
      <c r="K8" s="64">
        <v>0.9322156796253436</v>
      </c>
      <c r="L8" s="60"/>
    </row>
    <row r="9" spans="1:12" ht="16.5" customHeight="1">
      <c r="A9" s="61"/>
      <c r="B9" s="60" t="s">
        <v>46</v>
      </c>
      <c r="C9" s="60" t="s">
        <v>47</v>
      </c>
      <c r="D9" s="62">
        <v>213</v>
      </c>
      <c r="E9" s="63">
        <v>22.467900918126453</v>
      </c>
      <c r="F9" s="63">
        <v>4.986608203251851</v>
      </c>
      <c r="G9" s="64">
        <v>0.20134524334104617</v>
      </c>
      <c r="H9" s="63">
        <v>312.5</v>
      </c>
      <c r="I9" s="63">
        <v>309.40895637709457</v>
      </c>
      <c r="J9" s="60" t="s">
        <v>34</v>
      </c>
      <c r="K9" s="64">
        <v>0.9901086604067026</v>
      </c>
      <c r="L9" s="60"/>
    </row>
    <row r="10" spans="1:12" ht="16.5" customHeight="1">
      <c r="A10" s="61"/>
      <c r="B10" s="60" t="s">
        <v>48</v>
      </c>
      <c r="C10" s="60" t="s">
        <v>49</v>
      </c>
      <c r="D10" s="62">
        <v>225</v>
      </c>
      <c r="E10" s="63">
        <v>40.315193628604405</v>
      </c>
      <c r="F10" s="63">
        <v>6.825782366058393</v>
      </c>
      <c r="G10" s="64">
        <v>0.15369213008518376</v>
      </c>
      <c r="H10" s="63">
        <v>625</v>
      </c>
      <c r="I10" s="63">
        <v>630.1692673225024</v>
      </c>
      <c r="J10" s="60" t="s">
        <v>34</v>
      </c>
      <c r="K10" s="64">
        <v>1.0082708277160037</v>
      </c>
      <c r="L10" s="60"/>
    </row>
    <row r="11" spans="1:12" ht="16.5" customHeight="1">
      <c r="A11" s="61"/>
      <c r="B11" s="60" t="s">
        <v>50</v>
      </c>
      <c r="C11" s="60" t="s">
        <v>51</v>
      </c>
      <c r="D11" s="62">
        <v>248</v>
      </c>
      <c r="E11" s="63">
        <v>71.04974114426787</v>
      </c>
      <c r="F11" s="63">
        <v>9.442964980772793</v>
      </c>
      <c r="G11" s="64">
        <v>0.15213927833026789</v>
      </c>
      <c r="H11" s="63">
        <v>1250</v>
      </c>
      <c r="I11" s="63">
        <v>1190.1036152566094</v>
      </c>
      <c r="J11" s="60" t="s">
        <v>34</v>
      </c>
      <c r="K11" s="64">
        <v>0.9520828922052875</v>
      </c>
      <c r="L11" s="60"/>
    </row>
    <row r="12" spans="1:12" ht="16.5" customHeight="1">
      <c r="A12" s="61"/>
      <c r="B12" s="60" t="s">
        <v>52</v>
      </c>
      <c r="C12" s="60" t="s">
        <v>53</v>
      </c>
      <c r="D12" s="62">
        <v>209</v>
      </c>
      <c r="E12" s="63">
        <v>129.8019599018382</v>
      </c>
      <c r="F12" s="63">
        <v>26.128883321381792</v>
      </c>
      <c r="G12" s="64">
        <v>0.19374800455369473</v>
      </c>
      <c r="H12" s="63">
        <v>2500</v>
      </c>
      <c r="I12" s="63">
        <v>2276.081052423741</v>
      </c>
      <c r="J12" s="60" t="s">
        <v>34</v>
      </c>
      <c r="K12" s="64">
        <v>0.9104324209694964</v>
      </c>
      <c r="L12" s="60"/>
    </row>
    <row r="13" spans="1:12" ht="16.5" customHeight="1">
      <c r="A13" s="61"/>
      <c r="B13" s="60" t="s">
        <v>54</v>
      </c>
      <c r="C13" s="60" t="s">
        <v>55</v>
      </c>
      <c r="D13" s="62">
        <v>221</v>
      </c>
      <c r="E13" s="63">
        <v>286.4384071493382</v>
      </c>
      <c r="F13" s="63">
        <v>48.71572871775618</v>
      </c>
      <c r="G13" s="64">
        <v>0.17349857644331565</v>
      </c>
      <c r="H13" s="63">
        <v>5000</v>
      </c>
      <c r="I13" s="63">
        <v>5282.238231813399</v>
      </c>
      <c r="J13" s="60" t="s">
        <v>34</v>
      </c>
      <c r="K13" s="64">
        <v>1.0564476463626797</v>
      </c>
      <c r="L13" s="60"/>
    </row>
    <row r="14" spans="1:12" ht="16.5" customHeight="1">
      <c r="A14" s="61"/>
      <c r="B14" s="60" t="s">
        <v>56</v>
      </c>
      <c r="C14" s="60" t="s">
        <v>57</v>
      </c>
      <c r="D14" s="62">
        <v>243</v>
      </c>
      <c r="E14" s="63">
        <v>3.4598916608699333</v>
      </c>
      <c r="F14" s="63">
        <v>1.8180075171799457</v>
      </c>
      <c r="G14" s="64">
        <v>0.4575917793001693</v>
      </c>
      <c r="H14" s="63"/>
      <c r="I14" s="63">
        <v>0</v>
      </c>
      <c r="J14" s="60" t="s">
        <v>34</v>
      </c>
      <c r="K14" s="64"/>
      <c r="L14" s="60" t="s">
        <v>58</v>
      </c>
    </row>
    <row r="15" spans="1:12" ht="16.5" customHeight="1">
      <c r="A15" s="61"/>
      <c r="B15" s="60" t="s">
        <v>59</v>
      </c>
      <c r="C15" s="60" t="s">
        <v>60</v>
      </c>
      <c r="D15" s="62">
        <v>246</v>
      </c>
      <c r="E15" s="63">
        <v>27.13899431208218</v>
      </c>
      <c r="F15" s="63">
        <v>15.050967731041993</v>
      </c>
      <c r="G15" s="64">
        <v>0.48934788664017953</v>
      </c>
      <c r="H15" s="63"/>
      <c r="I15" s="63">
        <v>392.73297185430806</v>
      </c>
      <c r="J15" s="60" t="s">
        <v>34</v>
      </c>
      <c r="K15" s="64"/>
      <c r="L15" s="60"/>
    </row>
    <row r="16" spans="1:12" ht="16.5" customHeight="1">
      <c r="A16" s="61"/>
      <c r="B16" s="60" t="s">
        <v>61</v>
      </c>
      <c r="C16" s="60" t="s">
        <v>62</v>
      </c>
      <c r="D16" s="62">
        <v>206</v>
      </c>
      <c r="E16" s="63">
        <v>3.5226946514731017</v>
      </c>
      <c r="F16" s="63">
        <v>2.071885798729685</v>
      </c>
      <c r="G16" s="64">
        <v>0.48927953936738333</v>
      </c>
      <c r="H16" s="63"/>
      <c r="I16" s="63">
        <v>0</v>
      </c>
      <c r="J16" s="60" t="s">
        <v>34</v>
      </c>
      <c r="K16" s="64"/>
      <c r="L16" s="60" t="s">
        <v>58</v>
      </c>
    </row>
    <row r="17" spans="1:12" ht="16.5" customHeight="1">
      <c r="A17" s="61"/>
      <c r="B17" s="60" t="s">
        <v>63</v>
      </c>
      <c r="C17" s="60" t="s">
        <v>64</v>
      </c>
      <c r="D17" s="62">
        <v>233</v>
      </c>
      <c r="E17" s="63">
        <v>3.3677802830688894</v>
      </c>
      <c r="F17" s="63">
        <v>1.743882930751823</v>
      </c>
      <c r="G17" s="64">
        <v>0.4407026413321369</v>
      </c>
      <c r="H17" s="63"/>
      <c r="I17" s="63">
        <v>0</v>
      </c>
      <c r="J17" s="60" t="s">
        <v>34</v>
      </c>
      <c r="K17" s="64"/>
      <c r="L17" s="60" t="s">
        <v>58</v>
      </c>
    </row>
    <row r="18" spans="1:12" ht="16.5" customHeight="1">
      <c r="A18" s="61"/>
      <c r="B18" s="60" t="s">
        <v>65</v>
      </c>
      <c r="C18" s="60" t="s">
        <v>66</v>
      </c>
      <c r="D18" s="62">
        <v>219</v>
      </c>
      <c r="E18" s="63">
        <v>3.0505278902670256</v>
      </c>
      <c r="F18" s="63">
        <v>1.6220358394155707</v>
      </c>
      <c r="G18" s="64">
        <v>0.42948727903683476</v>
      </c>
      <c r="H18" s="63"/>
      <c r="I18" s="63">
        <v>0</v>
      </c>
      <c r="J18" s="60" t="s">
        <v>34</v>
      </c>
      <c r="K18" s="64"/>
      <c r="L18" s="60" t="s">
        <v>58</v>
      </c>
    </row>
    <row r="19" spans="1:12" ht="16.5" customHeight="1">
      <c r="A19" s="61"/>
      <c r="B19" s="60" t="s">
        <v>67</v>
      </c>
      <c r="C19" s="60" t="s">
        <v>68</v>
      </c>
      <c r="D19" s="62">
        <v>231</v>
      </c>
      <c r="E19" s="63">
        <v>2.9427271762092824</v>
      </c>
      <c r="F19" s="63">
        <v>1.4012031750246663</v>
      </c>
      <c r="G19" s="64">
        <v>0.394092282636657</v>
      </c>
      <c r="H19" s="63"/>
      <c r="I19" s="63">
        <v>0</v>
      </c>
      <c r="J19" s="60" t="s">
        <v>34</v>
      </c>
      <c r="K19" s="64"/>
      <c r="L19" s="60" t="s">
        <v>58</v>
      </c>
    </row>
    <row r="20" spans="1:12" ht="16.5" customHeight="1">
      <c r="A20" s="61"/>
      <c r="B20" s="60" t="s">
        <v>69</v>
      </c>
      <c r="C20" s="60" t="s">
        <v>70</v>
      </c>
      <c r="D20" s="62">
        <v>231</v>
      </c>
      <c r="E20" s="63">
        <v>2.996142741004364</v>
      </c>
      <c r="F20" s="63">
        <v>1.363073359344615</v>
      </c>
      <c r="G20" s="64">
        <v>0.40913978721246613</v>
      </c>
      <c r="H20" s="63"/>
      <c r="I20" s="63">
        <v>0</v>
      </c>
      <c r="J20" s="60" t="s">
        <v>34</v>
      </c>
      <c r="K20" s="64"/>
      <c r="L20" s="60" t="s">
        <v>58</v>
      </c>
    </row>
    <row r="21" spans="1:12" ht="16.5" customHeight="1">
      <c r="A21" s="61"/>
      <c r="B21" s="60" t="s">
        <v>71</v>
      </c>
      <c r="C21" s="60" t="s">
        <v>72</v>
      </c>
      <c r="D21" s="62">
        <v>226</v>
      </c>
      <c r="E21" s="63">
        <v>3.2196784442513793</v>
      </c>
      <c r="F21" s="63">
        <v>1.449204476180359</v>
      </c>
      <c r="G21" s="64">
        <v>0.3981209143402988</v>
      </c>
      <c r="H21" s="63"/>
      <c r="I21" s="63">
        <v>0</v>
      </c>
      <c r="J21" s="60" t="s">
        <v>34</v>
      </c>
      <c r="K21" s="64"/>
      <c r="L21" s="60" t="s">
        <v>58</v>
      </c>
    </row>
    <row r="22" spans="1:12" ht="16.5" customHeight="1">
      <c r="A22" s="61"/>
      <c r="B22" s="60" t="s">
        <v>73</v>
      </c>
      <c r="C22" s="60" t="s">
        <v>74</v>
      </c>
      <c r="D22" s="62">
        <v>194</v>
      </c>
      <c r="E22" s="63">
        <v>4.531583637600819</v>
      </c>
      <c r="F22" s="63">
        <v>3.3864946681639365</v>
      </c>
      <c r="G22" s="64">
        <v>0.6439335541017522</v>
      </c>
      <c r="H22" s="63"/>
      <c r="I22" s="63">
        <v>11.161885482775926</v>
      </c>
      <c r="J22" s="60" t="s">
        <v>34</v>
      </c>
      <c r="K22" s="64"/>
      <c r="L22" s="60"/>
    </row>
    <row r="23" spans="1:12" ht="16.5" customHeight="1">
      <c r="A23" s="61"/>
      <c r="B23" s="60" t="s">
        <v>75</v>
      </c>
      <c r="C23" s="60" t="s">
        <v>76</v>
      </c>
      <c r="D23" s="62">
        <v>214</v>
      </c>
      <c r="E23" s="63">
        <v>3.1622776601683795</v>
      </c>
      <c r="F23" s="63">
        <v>1.5726679444647715</v>
      </c>
      <c r="G23" s="64">
        <v>0.44547169102398065</v>
      </c>
      <c r="H23" s="63"/>
      <c r="I23" s="63">
        <v>0</v>
      </c>
      <c r="J23" s="60" t="s">
        <v>34</v>
      </c>
      <c r="K23" s="64"/>
      <c r="L23" s="60" t="s">
        <v>58</v>
      </c>
    </row>
    <row r="24" spans="1:12" ht="16.5" customHeight="1">
      <c r="A24" s="61"/>
      <c r="B24" s="60" t="s">
        <v>77</v>
      </c>
      <c r="C24" s="60" t="s">
        <v>78</v>
      </c>
      <c r="D24" s="62">
        <v>257</v>
      </c>
      <c r="E24" s="63">
        <v>3.3077391229919964</v>
      </c>
      <c r="F24" s="63">
        <v>1.6111877450794583</v>
      </c>
      <c r="G24" s="64">
        <v>0.43196928415174346</v>
      </c>
      <c r="H24" s="63"/>
      <c r="I24" s="63">
        <v>0</v>
      </c>
      <c r="J24" s="60" t="s">
        <v>34</v>
      </c>
      <c r="K24" s="64"/>
      <c r="L24" s="60" t="s">
        <v>58</v>
      </c>
    </row>
    <row r="25" spans="1:12" ht="16.5" customHeight="1">
      <c r="A25" s="61"/>
      <c r="B25" s="60" t="s">
        <v>79</v>
      </c>
      <c r="C25" s="60" t="s">
        <v>80</v>
      </c>
      <c r="D25" s="62">
        <v>223</v>
      </c>
      <c r="E25" s="63">
        <v>3.1339621714182164</v>
      </c>
      <c r="F25" s="63">
        <v>1.5903664793896144</v>
      </c>
      <c r="G25" s="64">
        <v>0.4512440347453438</v>
      </c>
      <c r="H25" s="63"/>
      <c r="I25" s="63">
        <v>0</v>
      </c>
      <c r="J25" s="60" t="s">
        <v>34</v>
      </c>
      <c r="K25" s="64"/>
      <c r="L25" s="60" t="s">
        <v>58</v>
      </c>
    </row>
    <row r="26" spans="1:12" ht="16.5" customHeight="1">
      <c r="A26" s="61"/>
      <c r="B26" s="60" t="s">
        <v>81</v>
      </c>
      <c r="C26" s="60" t="s">
        <v>82</v>
      </c>
      <c r="D26" s="62">
        <v>220</v>
      </c>
      <c r="E26" s="63">
        <v>2.9427271762092824</v>
      </c>
      <c r="F26" s="63">
        <v>1.5154956526610521</v>
      </c>
      <c r="G26" s="64">
        <v>0.44158968576380897</v>
      </c>
      <c r="H26" s="63"/>
      <c r="I26" s="63">
        <v>0</v>
      </c>
      <c r="J26" s="60" t="s">
        <v>34</v>
      </c>
      <c r="K26" s="64"/>
      <c r="L26" s="60" t="s">
        <v>58</v>
      </c>
    </row>
    <row r="27" spans="1:12" ht="16.5" customHeight="1">
      <c r="A27" s="61"/>
      <c r="B27" s="60" t="s">
        <v>83</v>
      </c>
      <c r="C27" s="60" t="s">
        <v>84</v>
      </c>
      <c r="D27" s="62">
        <v>218</v>
      </c>
      <c r="E27" s="63">
        <v>3.0780895465456743</v>
      </c>
      <c r="F27" s="63">
        <v>1.4138339317753845</v>
      </c>
      <c r="G27" s="64">
        <v>0.43331996346870655</v>
      </c>
      <c r="H27" s="63"/>
      <c r="I27" s="63">
        <v>0</v>
      </c>
      <c r="J27" s="60" t="s">
        <v>34</v>
      </c>
      <c r="K27" s="64"/>
      <c r="L27" s="60" t="s">
        <v>58</v>
      </c>
    </row>
    <row r="28" spans="1:12" ht="16.5" customHeight="1">
      <c r="A28" s="61"/>
      <c r="B28" s="60" t="s">
        <v>85</v>
      </c>
      <c r="C28" s="60" t="s">
        <v>86</v>
      </c>
      <c r="D28" s="62">
        <v>190</v>
      </c>
      <c r="E28" s="63">
        <v>8.42910085028456</v>
      </c>
      <c r="F28" s="63">
        <v>7.9538847403345</v>
      </c>
      <c r="G28" s="64">
        <v>0.6923415708654849</v>
      </c>
      <c r="H28" s="63"/>
      <c r="I28" s="63">
        <v>68.41921152001095</v>
      </c>
      <c r="J28" s="60" t="s">
        <v>34</v>
      </c>
      <c r="K28" s="64"/>
      <c r="L28" s="60"/>
    </row>
    <row r="29" spans="1:12" ht="16.5" customHeight="1">
      <c r="A29" s="61"/>
      <c r="B29" s="60" t="s">
        <v>87</v>
      </c>
      <c r="C29" s="60" t="s">
        <v>88</v>
      </c>
      <c r="D29" s="62">
        <v>213</v>
      </c>
      <c r="E29" s="63">
        <v>32.78121151393459</v>
      </c>
      <c r="F29" s="63">
        <v>10.884706043369794</v>
      </c>
      <c r="G29" s="64">
        <v>0.3082094229972685</v>
      </c>
      <c r="H29" s="63"/>
      <c r="I29" s="63">
        <v>494.08493799194616</v>
      </c>
      <c r="J29" s="60" t="s">
        <v>34</v>
      </c>
      <c r="K29" s="64"/>
      <c r="L29" s="60"/>
    </row>
    <row r="30" spans="1:12" ht="16.5" customHeight="1">
      <c r="A30" s="61"/>
      <c r="B30" s="60" t="s">
        <v>89</v>
      </c>
      <c r="C30" s="60" t="s">
        <v>90</v>
      </c>
      <c r="D30" s="62">
        <v>244</v>
      </c>
      <c r="E30" s="63">
        <v>61.52654101490376</v>
      </c>
      <c r="F30" s="63">
        <v>17.43469860969564</v>
      </c>
      <c r="G30" s="64">
        <v>0.3049618669258012</v>
      </c>
      <c r="H30" s="63"/>
      <c r="I30" s="63">
        <v>1015.9642468722827</v>
      </c>
      <c r="J30" s="60" t="s">
        <v>34</v>
      </c>
      <c r="K30" s="64"/>
      <c r="L30" s="60"/>
    </row>
    <row r="31" spans="1:12" ht="16.5" customHeight="1">
      <c r="A31" s="61"/>
      <c r="B31" s="60" t="s">
        <v>91</v>
      </c>
      <c r="C31" s="60" t="s">
        <v>92</v>
      </c>
      <c r="D31" s="62">
        <v>266</v>
      </c>
      <c r="E31" s="63">
        <v>75.66695371401165</v>
      </c>
      <c r="F31" s="63">
        <v>25.211195466929986</v>
      </c>
      <c r="G31" s="64">
        <v>0.34929458101425054</v>
      </c>
      <c r="H31" s="63"/>
      <c r="I31" s="63">
        <v>1274.7196207835348</v>
      </c>
      <c r="J31" s="60" t="s">
        <v>34</v>
      </c>
      <c r="K31" s="64"/>
      <c r="L31" s="60"/>
    </row>
    <row r="32" spans="1:12" ht="16.5" customHeight="1">
      <c r="A32" s="61"/>
      <c r="B32" s="60" t="s">
        <v>93</v>
      </c>
      <c r="C32" s="60" t="s">
        <v>94</v>
      </c>
      <c r="D32" s="62">
        <v>253</v>
      </c>
      <c r="E32" s="63">
        <v>63.20933917507671</v>
      </c>
      <c r="F32" s="63">
        <v>18.334767354656723</v>
      </c>
      <c r="G32" s="64">
        <v>0.3303602795672567</v>
      </c>
      <c r="H32" s="63"/>
      <c r="I32" s="63">
        <v>1046.6973313163592</v>
      </c>
      <c r="J32" s="60" t="s">
        <v>34</v>
      </c>
      <c r="K32" s="64"/>
      <c r="L32" s="60"/>
    </row>
    <row r="33" spans="1:12" ht="16.5" customHeight="1">
      <c r="A33" s="61"/>
      <c r="B33" s="60" t="s">
        <v>95</v>
      </c>
      <c r="C33" s="60" t="s">
        <v>96</v>
      </c>
      <c r="D33" s="62">
        <v>241</v>
      </c>
      <c r="E33" s="63">
        <v>56.234132519034915</v>
      </c>
      <c r="F33" s="63">
        <v>20.151305066813816</v>
      </c>
      <c r="G33" s="64">
        <v>0.3380875764106388</v>
      </c>
      <c r="H33" s="63"/>
      <c r="I33" s="63">
        <v>919.4191369480308</v>
      </c>
      <c r="J33" s="60" t="s">
        <v>34</v>
      </c>
      <c r="K33" s="64"/>
      <c r="L33" s="60"/>
    </row>
    <row r="34" spans="1:12" ht="16.5" customHeight="1">
      <c r="A34" s="61"/>
      <c r="B34" s="60" t="s">
        <v>97</v>
      </c>
      <c r="C34" s="60" t="s">
        <v>98</v>
      </c>
      <c r="D34" s="62">
        <v>262</v>
      </c>
      <c r="E34" s="63">
        <v>73.65250122712287</v>
      </c>
      <c r="F34" s="63">
        <v>32.92556769306699</v>
      </c>
      <c r="G34" s="64">
        <v>0.3970126680915937</v>
      </c>
      <c r="H34" s="63"/>
      <c r="I34" s="63">
        <v>1237.7874819267483</v>
      </c>
      <c r="J34" s="60" t="s">
        <v>34</v>
      </c>
      <c r="K34" s="64"/>
      <c r="L34" s="60"/>
    </row>
    <row r="35" spans="1:12" ht="16.5" customHeight="1">
      <c r="A35" s="61"/>
      <c r="B35" s="60" t="s">
        <v>99</v>
      </c>
      <c r="C35" s="60" t="s">
        <v>100</v>
      </c>
      <c r="D35" s="62">
        <v>216</v>
      </c>
      <c r="E35" s="63">
        <v>43.71444812611091</v>
      </c>
      <c r="F35" s="63">
        <v>12.204418661033621</v>
      </c>
      <c r="G35" s="64">
        <v>0.311377865775</v>
      </c>
      <c r="H35" s="63"/>
      <c r="I35" s="63">
        <v>691.7679218139449</v>
      </c>
      <c r="J35" s="60" t="s">
        <v>34</v>
      </c>
      <c r="K35" s="64"/>
      <c r="L35" s="60"/>
    </row>
    <row r="36" spans="1:12" ht="16.5" customHeight="1">
      <c r="A36" s="61"/>
      <c r="B36" s="60" t="s">
        <v>101</v>
      </c>
      <c r="C36" s="60" t="s">
        <v>102</v>
      </c>
      <c r="D36" s="62">
        <v>274</v>
      </c>
      <c r="E36" s="63">
        <v>60.97562352214593</v>
      </c>
      <c r="F36" s="63">
        <v>16.953324915805975</v>
      </c>
      <c r="G36" s="64">
        <v>0.2869129345561655</v>
      </c>
      <c r="H36" s="63"/>
      <c r="I36" s="63">
        <v>1005.9064291958434</v>
      </c>
      <c r="J36" s="60" t="s">
        <v>34</v>
      </c>
      <c r="K36" s="64"/>
      <c r="L36" s="60"/>
    </row>
    <row r="37" spans="1:12" ht="16.5" customHeight="1">
      <c r="A37" s="61"/>
      <c r="B37" s="60" t="s">
        <v>103</v>
      </c>
      <c r="C37" s="60" t="s">
        <v>104</v>
      </c>
      <c r="D37" s="62">
        <v>281</v>
      </c>
      <c r="E37" s="63">
        <v>55.231584173071</v>
      </c>
      <c r="F37" s="63">
        <v>17.754196553546876</v>
      </c>
      <c r="G37" s="64">
        <v>0.3553538722884754</v>
      </c>
      <c r="H37" s="63"/>
      <c r="I37" s="63">
        <v>901.1499003061973</v>
      </c>
      <c r="J37" s="60" t="s">
        <v>34</v>
      </c>
      <c r="K37" s="64"/>
      <c r="L37" s="60"/>
    </row>
    <row r="38" spans="1:12" ht="16.5" customHeight="1">
      <c r="A38" s="61"/>
      <c r="B38" s="60" t="s">
        <v>105</v>
      </c>
      <c r="C38" s="60" t="s">
        <v>106</v>
      </c>
      <c r="D38" s="62">
        <v>253</v>
      </c>
      <c r="E38" s="63">
        <v>30.780895465456755</v>
      </c>
      <c r="F38" s="63">
        <v>12.643256354884782</v>
      </c>
      <c r="G38" s="64">
        <v>0.392803977793108</v>
      </c>
      <c r="H38" s="63"/>
      <c r="I38" s="63">
        <v>458.08475125061835</v>
      </c>
      <c r="J38" s="60" t="s">
        <v>34</v>
      </c>
      <c r="K38" s="64"/>
      <c r="L38" s="60"/>
    </row>
    <row r="39" spans="1:12" ht="16.5" customHeight="1">
      <c r="A39" s="61"/>
      <c r="B39" s="60" t="s">
        <v>107</v>
      </c>
      <c r="C39" s="60" t="s">
        <v>108</v>
      </c>
      <c r="D39" s="62">
        <v>245</v>
      </c>
      <c r="E39" s="63">
        <v>31.33962171418217</v>
      </c>
      <c r="F39" s="63">
        <v>11.686216058226318</v>
      </c>
      <c r="G39" s="64">
        <v>0.3990264166445689</v>
      </c>
      <c r="H39" s="63"/>
      <c r="I39" s="63">
        <v>468.1335642546353</v>
      </c>
      <c r="J39" s="60" t="s">
        <v>34</v>
      </c>
      <c r="K39" s="64"/>
      <c r="L39" s="60"/>
    </row>
    <row r="40" spans="1:12" ht="16.5" customHeight="1">
      <c r="A40" s="61"/>
      <c r="B40" s="60" t="s">
        <v>109</v>
      </c>
      <c r="C40" s="60" t="s">
        <v>110</v>
      </c>
      <c r="D40" s="62">
        <v>250</v>
      </c>
      <c r="E40" s="63">
        <v>37.51619201544641</v>
      </c>
      <c r="F40" s="63">
        <v>17.33150974146496</v>
      </c>
      <c r="G40" s="64">
        <v>0.44568261741218357</v>
      </c>
      <c r="H40" s="63"/>
      <c r="I40" s="63">
        <v>579.5328826116828</v>
      </c>
      <c r="J40" s="60" t="s">
        <v>34</v>
      </c>
      <c r="K40" s="64"/>
      <c r="L40" s="60"/>
    </row>
    <row r="41" spans="1:12" ht="16.5" customHeight="1">
      <c r="A41" s="61"/>
      <c r="B41" s="60" t="s">
        <v>111</v>
      </c>
      <c r="C41" s="60" t="s">
        <v>112</v>
      </c>
      <c r="D41" s="62">
        <v>247</v>
      </c>
      <c r="E41" s="63">
        <v>32.78121151393459</v>
      </c>
      <c r="F41" s="63">
        <v>13.291111595960713</v>
      </c>
      <c r="G41" s="64">
        <v>0.4183326800425806</v>
      </c>
      <c r="H41" s="63"/>
      <c r="I41" s="63">
        <v>494.08493799194616</v>
      </c>
      <c r="J41" s="60" t="s">
        <v>34</v>
      </c>
      <c r="K41" s="64"/>
      <c r="L41" s="60"/>
    </row>
    <row r="42" spans="1:12" ht="16.5" customHeight="1">
      <c r="A42" s="61"/>
      <c r="B42" s="60" t="s">
        <v>113</v>
      </c>
      <c r="C42" s="60" t="s">
        <v>114</v>
      </c>
      <c r="D42" s="62">
        <v>256</v>
      </c>
      <c r="E42" s="63">
        <v>57.254878843583796</v>
      </c>
      <c r="F42" s="63">
        <v>21.099646929630968</v>
      </c>
      <c r="G42" s="64">
        <v>0.35358996112696867</v>
      </c>
      <c r="H42" s="63"/>
      <c r="I42" s="63">
        <v>938.026462863439</v>
      </c>
      <c r="J42" s="60" t="s">
        <v>34</v>
      </c>
      <c r="K42" s="64"/>
      <c r="L42" s="60"/>
    </row>
    <row r="43" spans="1:12" ht="16.5" customHeight="1">
      <c r="A43" s="61"/>
      <c r="B43" s="60" t="s">
        <v>115</v>
      </c>
      <c r="C43" s="60" t="s">
        <v>116</v>
      </c>
      <c r="D43" s="62">
        <v>226</v>
      </c>
      <c r="E43" s="63">
        <v>66.11690262414818</v>
      </c>
      <c r="F43" s="63">
        <v>25.609328845526885</v>
      </c>
      <c r="G43" s="64">
        <v>0.41837749129320323</v>
      </c>
      <c r="H43" s="63"/>
      <c r="I43" s="63">
        <v>1099.8373861493012</v>
      </c>
      <c r="J43" s="60" t="s">
        <v>34</v>
      </c>
      <c r="K43" s="64"/>
      <c r="L43" s="60"/>
    </row>
    <row r="44" spans="1:12" ht="16.5" customHeight="1">
      <c r="A44" s="61"/>
      <c r="B44" s="60" t="s">
        <v>117</v>
      </c>
      <c r="C44" s="60" t="s">
        <v>118</v>
      </c>
      <c r="D44" s="62">
        <v>278</v>
      </c>
      <c r="E44" s="63">
        <v>35.226946514731026</v>
      </c>
      <c r="F44" s="63">
        <v>16.20553876319768</v>
      </c>
      <c r="G44" s="64">
        <v>0.4184497156767899</v>
      </c>
      <c r="H44" s="63"/>
      <c r="I44" s="63">
        <v>538.184235594609</v>
      </c>
      <c r="J44" s="60" t="s">
        <v>34</v>
      </c>
      <c r="K44" s="64"/>
      <c r="L44" s="60"/>
    </row>
    <row r="45" spans="1:12" ht="16.5" customHeight="1">
      <c r="A45" s="61"/>
      <c r="B45" s="60" t="s">
        <v>119</v>
      </c>
      <c r="C45" s="60" t="s">
        <v>120</v>
      </c>
      <c r="D45" s="62">
        <v>236</v>
      </c>
      <c r="E45" s="63">
        <v>31.33962171418217</v>
      </c>
      <c r="F45" s="63">
        <v>15.638318019964059</v>
      </c>
      <c r="G45" s="64">
        <v>0.48008604530807114</v>
      </c>
      <c r="H45" s="63"/>
      <c r="I45" s="63">
        <v>468.1335642546353</v>
      </c>
      <c r="J45" s="60" t="s">
        <v>34</v>
      </c>
      <c r="K45" s="64"/>
      <c r="L45" s="60"/>
    </row>
    <row r="46" spans="1:12" ht="16.5" customHeight="1">
      <c r="A46" s="61"/>
      <c r="B46" s="60" t="s">
        <v>121</v>
      </c>
      <c r="C46" s="60" t="s">
        <v>122</v>
      </c>
      <c r="D46" s="62">
        <v>218</v>
      </c>
      <c r="E46" s="63">
        <v>34.28911293575137</v>
      </c>
      <c r="F46" s="63">
        <v>18.739788107484955</v>
      </c>
      <c r="G46" s="64">
        <v>0.44997808339126194</v>
      </c>
      <c r="H46" s="63"/>
      <c r="I46" s="63">
        <v>521.2641503312627</v>
      </c>
      <c r="J46" s="60" t="s">
        <v>34</v>
      </c>
      <c r="K46" s="64"/>
      <c r="L46" s="60"/>
    </row>
    <row r="47" spans="1:12" ht="16.5" customHeight="1">
      <c r="A47" s="61"/>
      <c r="B47" s="60" t="s">
        <v>123</v>
      </c>
      <c r="C47" s="60" t="s">
        <v>124</v>
      </c>
      <c r="D47" s="62">
        <v>220</v>
      </c>
      <c r="E47" s="63">
        <v>57.77217924132724</v>
      </c>
      <c r="F47" s="63">
        <v>26.083269121824383</v>
      </c>
      <c r="G47" s="64">
        <v>0.41099569553697934</v>
      </c>
      <c r="H47" s="63"/>
      <c r="I47" s="63">
        <v>947.4588684969085</v>
      </c>
      <c r="J47" s="60" t="s">
        <v>34</v>
      </c>
      <c r="K47" s="64"/>
      <c r="L47" s="60"/>
    </row>
    <row r="48" spans="1:12" ht="16.5" customHeight="1">
      <c r="A48" s="61"/>
      <c r="B48" s="60" t="s">
        <v>125</v>
      </c>
      <c r="C48" s="60" t="s">
        <v>126</v>
      </c>
      <c r="D48" s="62">
        <v>229</v>
      </c>
      <c r="E48" s="63">
        <v>59.35229272296991</v>
      </c>
      <c r="F48" s="63">
        <v>22.142915693737468</v>
      </c>
      <c r="G48" s="64">
        <v>0.3953959231415174</v>
      </c>
      <c r="H48" s="63"/>
      <c r="I48" s="63">
        <v>976.2806471097076</v>
      </c>
      <c r="J48" s="60" t="s">
        <v>34</v>
      </c>
      <c r="K48" s="64"/>
      <c r="L48" s="60"/>
    </row>
    <row r="49" spans="1:12" ht="16.5" customHeight="1">
      <c r="A49" s="61"/>
      <c r="B49" s="60" t="s">
        <v>127</v>
      </c>
      <c r="C49" s="60" t="s">
        <v>128</v>
      </c>
      <c r="D49" s="62">
        <v>240</v>
      </c>
      <c r="E49" s="63">
        <v>74.31795487839464</v>
      </c>
      <c r="F49" s="63">
        <v>32.44363756363945</v>
      </c>
      <c r="G49" s="64">
        <v>0.41184613367632283</v>
      </c>
      <c r="H49" s="63"/>
      <c r="I49" s="63">
        <v>1249.98509146692</v>
      </c>
      <c r="J49" s="60" t="s">
        <v>34</v>
      </c>
      <c r="K49" s="64"/>
      <c r="L49" s="60"/>
    </row>
    <row r="50" spans="1:12" ht="16.5" customHeight="1">
      <c r="A50" s="61"/>
      <c r="B50" s="60" t="s">
        <v>129</v>
      </c>
      <c r="C50" s="60" t="s">
        <v>130</v>
      </c>
      <c r="D50" s="62">
        <v>259</v>
      </c>
      <c r="E50" s="63">
        <v>68.53895838650084</v>
      </c>
      <c r="F50" s="63">
        <v>26.09652989445191</v>
      </c>
      <c r="G50" s="64">
        <v>0.3984940340295569</v>
      </c>
      <c r="H50" s="63"/>
      <c r="I50" s="63">
        <v>1144.1413101875728</v>
      </c>
      <c r="J50" s="60" t="s">
        <v>34</v>
      </c>
      <c r="K50" s="64"/>
      <c r="L50" s="60"/>
    </row>
    <row r="51" spans="1:12" ht="16.5" customHeight="1">
      <c r="A51" s="61"/>
      <c r="B51" s="60" t="s">
        <v>131</v>
      </c>
      <c r="C51" s="60" t="s">
        <v>132</v>
      </c>
      <c r="D51" s="62">
        <v>243</v>
      </c>
      <c r="E51" s="63">
        <v>41.41784514364407</v>
      </c>
      <c r="F51" s="63">
        <v>15.910590730172778</v>
      </c>
      <c r="G51" s="64">
        <v>0.39857483315866277</v>
      </c>
      <c r="H51" s="63"/>
      <c r="I51" s="63">
        <v>650.1389986405983</v>
      </c>
      <c r="J51" s="60" t="s">
        <v>34</v>
      </c>
      <c r="K51" s="64"/>
      <c r="L51" s="60"/>
    </row>
    <row r="52" spans="1:12" ht="16.5" customHeight="1">
      <c r="A52" s="61"/>
      <c r="B52" s="60" t="s">
        <v>133</v>
      </c>
      <c r="C52" s="60" t="s">
        <v>134</v>
      </c>
      <c r="D52" s="62">
        <v>290</v>
      </c>
      <c r="E52" s="63">
        <v>37.18026663914476</v>
      </c>
      <c r="F52" s="63">
        <v>20.68997972079949</v>
      </c>
      <c r="G52" s="64">
        <v>0.48988454495280104</v>
      </c>
      <c r="H52" s="63"/>
      <c r="I52" s="63">
        <v>573.4614317553009</v>
      </c>
      <c r="J52" s="60" t="s">
        <v>34</v>
      </c>
      <c r="K52" s="64"/>
      <c r="L52" s="60"/>
    </row>
    <row r="53" spans="1:12" ht="16.5" customHeight="1">
      <c r="A53" s="61"/>
      <c r="B53" s="60" t="s">
        <v>135</v>
      </c>
      <c r="C53" s="60" t="s">
        <v>136</v>
      </c>
      <c r="D53" s="62">
        <v>223</v>
      </c>
      <c r="E53" s="63">
        <v>26.41648320386093</v>
      </c>
      <c r="F53" s="63">
        <v>10.33204536770094</v>
      </c>
      <c r="G53" s="64">
        <v>0.3575888424374859</v>
      </c>
      <c r="H53" s="63"/>
      <c r="I53" s="63">
        <v>379.8031806938313</v>
      </c>
      <c r="J53" s="60" t="s">
        <v>34</v>
      </c>
      <c r="K53" s="64"/>
      <c r="L53" s="60"/>
    </row>
    <row r="54" spans="1:12" ht="16.5" customHeight="1">
      <c r="A54" s="61"/>
      <c r="B54" s="60" t="s">
        <v>137</v>
      </c>
      <c r="C54" s="60" t="s">
        <v>138</v>
      </c>
      <c r="D54" s="62">
        <v>264</v>
      </c>
      <c r="E54" s="63">
        <v>55.231584173071</v>
      </c>
      <c r="F54" s="63">
        <v>17.58774111678649</v>
      </c>
      <c r="G54" s="64">
        <v>0.3130572939409777</v>
      </c>
      <c r="H54" s="63"/>
      <c r="I54" s="63">
        <v>901.1499003061973</v>
      </c>
      <c r="J54" s="60" t="s">
        <v>34</v>
      </c>
      <c r="K54" s="64"/>
      <c r="L54" s="60"/>
    </row>
    <row r="55" spans="1:12" ht="16.5" customHeight="1">
      <c r="A55" s="61"/>
      <c r="B55" s="60" t="s">
        <v>139</v>
      </c>
      <c r="C55" s="60" t="s">
        <v>140</v>
      </c>
      <c r="D55" s="62">
        <v>248</v>
      </c>
      <c r="E55" s="63">
        <v>29.693148482024792</v>
      </c>
      <c r="F55" s="63">
        <v>15.602328754851357</v>
      </c>
      <c r="G55" s="64">
        <v>0.4730018632170427</v>
      </c>
      <c r="H55" s="63"/>
      <c r="I55" s="63">
        <v>438.5375636337109</v>
      </c>
      <c r="J55" s="60" t="s">
        <v>34</v>
      </c>
      <c r="K55" s="64"/>
      <c r="L55" s="60"/>
    </row>
    <row r="56" spans="1:12" ht="16.5" customHeight="1">
      <c r="A56" s="61"/>
      <c r="B56" s="60" t="s">
        <v>141</v>
      </c>
      <c r="C56" s="60" t="s">
        <v>142</v>
      </c>
      <c r="D56" s="62">
        <v>229</v>
      </c>
      <c r="E56" s="63">
        <v>26.179946215854006</v>
      </c>
      <c r="F56" s="63">
        <v>14.14974441919315</v>
      </c>
      <c r="G56" s="64">
        <v>0.4452052190646335</v>
      </c>
      <c r="H56" s="63"/>
      <c r="I56" s="63">
        <v>375.57310517552787</v>
      </c>
      <c r="J56" s="60" t="s">
        <v>34</v>
      </c>
      <c r="K56" s="64"/>
      <c r="L56" s="60"/>
    </row>
    <row r="57" spans="1:12" ht="16.5" customHeight="1">
      <c r="A57" s="61"/>
      <c r="B57" s="60" t="s">
        <v>143</v>
      </c>
      <c r="C57" s="60" t="s">
        <v>144</v>
      </c>
      <c r="D57" s="62">
        <v>258</v>
      </c>
      <c r="E57" s="63">
        <v>38.197175492836664</v>
      </c>
      <c r="F57" s="63">
        <v>18.09202618570017</v>
      </c>
      <c r="G57" s="64">
        <v>0.40501861866359906</v>
      </c>
      <c r="H57" s="63"/>
      <c r="I57" s="63">
        <v>591.8447589935878</v>
      </c>
      <c r="J57" s="60" t="s">
        <v>34</v>
      </c>
      <c r="K57" s="64"/>
      <c r="L57" s="60"/>
    </row>
    <row r="58" spans="1:12" ht="16.5" customHeight="1">
      <c r="A58" s="61"/>
      <c r="B58" s="60" t="s">
        <v>145</v>
      </c>
      <c r="C58" s="60" t="s">
        <v>146</v>
      </c>
      <c r="D58" s="62">
        <v>260</v>
      </c>
      <c r="E58" s="63">
        <v>37.85515249258632</v>
      </c>
      <c r="F58" s="63">
        <v>17.83877215863386</v>
      </c>
      <c r="G58" s="64">
        <v>0.43099342089947357</v>
      </c>
      <c r="H58" s="63"/>
      <c r="I58" s="63">
        <v>585.660489525747</v>
      </c>
      <c r="J58" s="60" t="s">
        <v>34</v>
      </c>
      <c r="K58" s="64"/>
      <c r="L58" s="60"/>
    </row>
    <row r="59" spans="1:12" ht="16.5" customHeight="1">
      <c r="A59" s="78" t="s">
        <v>147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ht="13.5" customHeight="1">
      <c r="A60" s="61"/>
      <c r="B60" s="59" t="s">
        <v>21</v>
      </c>
      <c r="C60" s="59" t="s">
        <v>22</v>
      </c>
      <c r="D60" s="59" t="s">
        <v>23</v>
      </c>
      <c r="E60" s="59" t="s">
        <v>24</v>
      </c>
      <c r="F60" s="59" t="s">
        <v>25</v>
      </c>
      <c r="G60" s="59" t="s">
        <v>26</v>
      </c>
      <c r="H60" s="59" t="s">
        <v>27</v>
      </c>
      <c r="I60" s="59" t="s">
        <v>28</v>
      </c>
      <c r="J60" s="59" t="s">
        <v>29</v>
      </c>
      <c r="K60" s="59" t="s">
        <v>30</v>
      </c>
      <c r="L60" s="59" t="s">
        <v>31</v>
      </c>
    </row>
    <row r="61" spans="1:12" ht="16.5" customHeight="1">
      <c r="A61" s="61"/>
      <c r="B61" s="60" t="s">
        <v>32</v>
      </c>
      <c r="C61" s="60" t="s">
        <v>33</v>
      </c>
      <c r="D61" s="62">
        <v>286</v>
      </c>
      <c r="E61" s="63">
        <v>2.8133175148587766</v>
      </c>
      <c r="F61" s="63">
        <v>1.2739238184450734</v>
      </c>
      <c r="G61" s="64">
        <v>0.4054981312840279</v>
      </c>
      <c r="H61" s="63">
        <v>0</v>
      </c>
      <c r="I61" s="63">
        <v>0</v>
      </c>
      <c r="J61" s="60" t="s">
        <v>34</v>
      </c>
      <c r="K61" s="64">
        <v>0</v>
      </c>
      <c r="L61" s="60" t="s">
        <v>35</v>
      </c>
    </row>
    <row r="62" spans="1:12" ht="16.5" customHeight="1">
      <c r="A62" s="61"/>
      <c r="B62" s="60" t="s">
        <v>36</v>
      </c>
      <c r="C62" s="60" t="s">
        <v>37</v>
      </c>
      <c r="D62" s="62">
        <v>324</v>
      </c>
      <c r="E62" s="63">
        <v>14.722065648435409</v>
      </c>
      <c r="F62" s="63">
        <v>4.044393761146509</v>
      </c>
      <c r="G62" s="64">
        <v>0.3123899957403839</v>
      </c>
      <c r="H62" s="63">
        <v>19.53125</v>
      </c>
      <c r="I62" s="63">
        <v>18.505079389682624</v>
      </c>
      <c r="J62" s="60" t="s">
        <v>34</v>
      </c>
      <c r="K62" s="64">
        <v>0.9474600647517504</v>
      </c>
      <c r="L62" s="60"/>
    </row>
    <row r="63" spans="1:12" ht="16.5" customHeight="1">
      <c r="A63" s="61"/>
      <c r="B63" s="60" t="s">
        <v>39</v>
      </c>
      <c r="C63" s="60" t="s">
        <v>40</v>
      </c>
      <c r="D63" s="62">
        <v>300</v>
      </c>
      <c r="E63" s="63">
        <v>23.92799173428138</v>
      </c>
      <c r="F63" s="63">
        <v>6.12000625045664</v>
      </c>
      <c r="G63" s="64">
        <v>0.25123656291380875</v>
      </c>
      <c r="H63" s="63">
        <v>39.0625</v>
      </c>
      <c r="I63" s="63">
        <v>34.937151704191436</v>
      </c>
      <c r="J63" s="60" t="s">
        <v>34</v>
      </c>
      <c r="K63" s="64">
        <v>0.8943910836273008</v>
      </c>
      <c r="L63" s="60"/>
    </row>
    <row r="64" spans="1:12" ht="16.5" customHeight="1">
      <c r="A64" s="61"/>
      <c r="B64" s="60" t="s">
        <v>42</v>
      </c>
      <c r="C64" s="60" t="s">
        <v>43</v>
      </c>
      <c r="D64" s="62">
        <v>274</v>
      </c>
      <c r="E64" s="63">
        <v>47.40031742312119</v>
      </c>
      <c r="F64" s="63">
        <v>9.113681653132552</v>
      </c>
      <c r="G64" s="64">
        <v>0.24996601195397494</v>
      </c>
      <c r="H64" s="63">
        <v>78.125</v>
      </c>
      <c r="I64" s="63">
        <v>78.74980159461296</v>
      </c>
      <c r="J64" s="60" t="s">
        <v>34</v>
      </c>
      <c r="K64" s="64">
        <v>1.007997460411046</v>
      </c>
      <c r="L64" s="60"/>
    </row>
    <row r="65" spans="1:12" ht="16.5" customHeight="1">
      <c r="A65" s="61"/>
      <c r="B65" s="60" t="s">
        <v>44</v>
      </c>
      <c r="C65" s="60" t="s">
        <v>45</v>
      </c>
      <c r="D65" s="62">
        <v>309</v>
      </c>
      <c r="E65" s="63">
        <v>82.04696109024994</v>
      </c>
      <c r="F65" s="63">
        <v>18.20087867794939</v>
      </c>
      <c r="G65" s="64">
        <v>0.2594072613095874</v>
      </c>
      <c r="H65" s="63">
        <v>156.25</v>
      </c>
      <c r="I65" s="63">
        <v>147.86599361371688</v>
      </c>
      <c r="J65" s="60" t="s">
        <v>34</v>
      </c>
      <c r="K65" s="64">
        <v>0.9463423591277881</v>
      </c>
      <c r="L65" s="60"/>
    </row>
    <row r="66" spans="1:12" ht="16.5" customHeight="1">
      <c r="A66" s="61"/>
      <c r="B66" s="60" t="s">
        <v>46</v>
      </c>
      <c r="C66" s="60" t="s">
        <v>47</v>
      </c>
      <c r="D66" s="62">
        <v>320</v>
      </c>
      <c r="E66" s="63">
        <v>162.53148373118648</v>
      </c>
      <c r="F66" s="63">
        <v>31.09398080757807</v>
      </c>
      <c r="G66" s="64">
        <v>0.20921475985514124</v>
      </c>
      <c r="H66" s="63">
        <v>312.5</v>
      </c>
      <c r="I66" s="63">
        <v>328.05753384561723</v>
      </c>
      <c r="J66" s="60" t="s">
        <v>34</v>
      </c>
      <c r="K66" s="64">
        <v>1.0497841083059751</v>
      </c>
      <c r="L66" s="60"/>
    </row>
    <row r="67" spans="1:12" ht="16.5" customHeight="1">
      <c r="A67" s="61"/>
      <c r="B67" s="60" t="s">
        <v>48</v>
      </c>
      <c r="C67" s="60" t="s">
        <v>49</v>
      </c>
      <c r="D67" s="62">
        <v>291</v>
      </c>
      <c r="E67" s="63">
        <v>278.8126665413135</v>
      </c>
      <c r="F67" s="63">
        <v>51.00022052106217</v>
      </c>
      <c r="G67" s="64">
        <v>0.18396029355917887</v>
      </c>
      <c r="H67" s="63">
        <v>625</v>
      </c>
      <c r="I67" s="63">
        <v>636.1336401485953</v>
      </c>
      <c r="J67" s="60" t="s">
        <v>34</v>
      </c>
      <c r="K67" s="64">
        <v>1.0178138242377526</v>
      </c>
      <c r="L67" s="60"/>
    </row>
    <row r="68" spans="1:12" ht="16.5" customHeight="1">
      <c r="A68" s="61"/>
      <c r="B68" s="60" t="s">
        <v>50</v>
      </c>
      <c r="C68" s="60" t="s">
        <v>51</v>
      </c>
      <c r="D68" s="62">
        <v>300</v>
      </c>
      <c r="E68" s="63">
        <v>453.15836376008195</v>
      </c>
      <c r="F68" s="63">
        <v>87.47724081264231</v>
      </c>
      <c r="G68" s="64">
        <v>0.20679237304704914</v>
      </c>
      <c r="H68" s="63">
        <v>1250</v>
      </c>
      <c r="I68" s="63">
        <v>1205.6043603582932</v>
      </c>
      <c r="J68" s="60" t="s">
        <v>34</v>
      </c>
      <c r="K68" s="64">
        <v>0.9644834882866345</v>
      </c>
      <c r="L68" s="60"/>
    </row>
    <row r="69" spans="1:12" ht="16.5" customHeight="1">
      <c r="A69" s="61"/>
      <c r="B69" s="60" t="s">
        <v>52</v>
      </c>
      <c r="C69" s="60" t="s">
        <v>53</v>
      </c>
      <c r="D69" s="62">
        <v>291</v>
      </c>
      <c r="E69" s="63">
        <v>723.394162736675</v>
      </c>
      <c r="F69" s="63">
        <v>143.46264254414913</v>
      </c>
      <c r="G69" s="64">
        <v>0.22617719255356</v>
      </c>
      <c r="H69" s="63">
        <v>2500</v>
      </c>
      <c r="I69" s="63">
        <v>2361.3022694112797</v>
      </c>
      <c r="J69" s="60" t="s">
        <v>34</v>
      </c>
      <c r="K69" s="64">
        <v>0.9445209077645119</v>
      </c>
      <c r="L69" s="60"/>
    </row>
    <row r="70" spans="1:12" ht="16.5" customHeight="1">
      <c r="A70" s="61"/>
      <c r="B70" s="60" t="s">
        <v>54</v>
      </c>
      <c r="C70" s="60" t="s">
        <v>55</v>
      </c>
      <c r="D70" s="62">
        <v>312</v>
      </c>
      <c r="E70" s="63">
        <v>1186.366159050335</v>
      </c>
      <c r="F70" s="63">
        <v>191.93265452807958</v>
      </c>
      <c r="G70" s="64">
        <v>0.16494780087272046</v>
      </c>
      <c r="H70" s="63">
        <v>5000</v>
      </c>
      <c r="I70" s="63">
        <v>5236.084426227496</v>
      </c>
      <c r="J70" s="60" t="s">
        <v>34</v>
      </c>
      <c r="K70" s="64">
        <v>1.0472168852454993</v>
      </c>
      <c r="L70" s="60"/>
    </row>
    <row r="71" spans="1:12" ht="16.5" customHeight="1">
      <c r="A71" s="61"/>
      <c r="B71" s="60" t="s">
        <v>56</v>
      </c>
      <c r="C71" s="60" t="s">
        <v>57</v>
      </c>
      <c r="D71" s="62">
        <v>336</v>
      </c>
      <c r="E71" s="63">
        <v>15.538398312749742</v>
      </c>
      <c r="F71" s="63">
        <v>3.446958897465121</v>
      </c>
      <c r="G71" s="64">
        <v>0.275989213103766</v>
      </c>
      <c r="H71" s="63"/>
      <c r="I71" s="63">
        <v>19.940596228839638</v>
      </c>
      <c r="J71" s="60" t="s">
        <v>34</v>
      </c>
      <c r="K71" s="64"/>
      <c r="L71" s="60"/>
    </row>
    <row r="72" spans="1:12" ht="16.5" customHeight="1">
      <c r="A72" s="61"/>
      <c r="B72" s="60" t="s">
        <v>59</v>
      </c>
      <c r="C72" s="60" t="s">
        <v>60</v>
      </c>
      <c r="D72" s="62">
        <v>265</v>
      </c>
      <c r="E72" s="63">
        <v>23.71373705661656</v>
      </c>
      <c r="F72" s="63">
        <v>10.861618039596667</v>
      </c>
      <c r="G72" s="64">
        <v>0.40928628395230865</v>
      </c>
      <c r="H72" s="63"/>
      <c r="I72" s="63">
        <v>34.549271148416764</v>
      </c>
      <c r="J72" s="60" t="s">
        <v>34</v>
      </c>
      <c r="K72" s="64"/>
      <c r="L72" s="60"/>
    </row>
    <row r="73" spans="1:12" ht="16.5" customHeight="1">
      <c r="A73" s="61"/>
      <c r="B73" s="60" t="s">
        <v>61</v>
      </c>
      <c r="C73" s="60" t="s">
        <v>62</v>
      </c>
      <c r="D73" s="62">
        <v>312</v>
      </c>
      <c r="E73" s="63">
        <v>10</v>
      </c>
      <c r="F73" s="63">
        <v>2.9935305015177343</v>
      </c>
      <c r="G73" s="64">
        <v>0.3122710849622427</v>
      </c>
      <c r="H73" s="63"/>
      <c r="I73" s="63">
        <v>10.314500604876901</v>
      </c>
      <c r="J73" s="60" t="s">
        <v>34</v>
      </c>
      <c r="K73" s="64"/>
      <c r="L73" s="60"/>
    </row>
    <row r="74" spans="1:12" ht="16.5" customHeight="1">
      <c r="A74" s="61"/>
      <c r="B74" s="60" t="s">
        <v>63</v>
      </c>
      <c r="C74" s="60" t="s">
        <v>64</v>
      </c>
      <c r="D74" s="62">
        <v>282</v>
      </c>
      <c r="E74" s="63">
        <v>15.963385442879423</v>
      </c>
      <c r="F74" s="63">
        <v>3.387153294768333</v>
      </c>
      <c r="G74" s="64">
        <v>0.2320418890784832</v>
      </c>
      <c r="H74" s="63"/>
      <c r="I74" s="63">
        <v>20.689836304694374</v>
      </c>
      <c r="J74" s="60" t="s">
        <v>34</v>
      </c>
      <c r="K74" s="64"/>
      <c r="L74" s="60"/>
    </row>
    <row r="75" spans="1:12" ht="16.5" customHeight="1">
      <c r="A75" s="61"/>
      <c r="B75" s="60" t="s">
        <v>65</v>
      </c>
      <c r="C75" s="60" t="s">
        <v>66</v>
      </c>
      <c r="D75" s="62">
        <v>315</v>
      </c>
      <c r="E75" s="63">
        <v>17.309369546590553</v>
      </c>
      <c r="F75" s="63">
        <v>3.7059452344550436</v>
      </c>
      <c r="G75" s="64">
        <v>0.2350971966465435</v>
      </c>
      <c r="H75" s="63"/>
      <c r="I75" s="63">
        <v>23.070892629234322</v>
      </c>
      <c r="J75" s="60" t="s">
        <v>34</v>
      </c>
      <c r="K75" s="64"/>
      <c r="L75" s="60"/>
    </row>
    <row r="76" spans="1:12" ht="16.5" customHeight="1">
      <c r="A76" s="61"/>
      <c r="B76" s="60" t="s">
        <v>67</v>
      </c>
      <c r="C76" s="60" t="s">
        <v>68</v>
      </c>
      <c r="D76" s="62">
        <v>294</v>
      </c>
      <c r="E76" s="63">
        <v>19.632190067904055</v>
      </c>
      <c r="F76" s="63">
        <v>4.621165216624133</v>
      </c>
      <c r="G76" s="64">
        <v>0.22032275350451438</v>
      </c>
      <c r="H76" s="63"/>
      <c r="I76" s="63">
        <v>27.2069648520093</v>
      </c>
      <c r="J76" s="60" t="s">
        <v>34</v>
      </c>
      <c r="K76" s="64"/>
      <c r="L76" s="60"/>
    </row>
    <row r="77" spans="1:12" ht="16.5" customHeight="1">
      <c r="A77" s="61"/>
      <c r="B77" s="60" t="s">
        <v>69</v>
      </c>
      <c r="C77" s="60" t="s">
        <v>70</v>
      </c>
      <c r="D77" s="62">
        <v>314</v>
      </c>
      <c r="E77" s="63">
        <v>16.253148373118652</v>
      </c>
      <c r="F77" s="63">
        <v>3.628871243550965</v>
      </c>
      <c r="G77" s="64">
        <v>0.2707498262469008</v>
      </c>
      <c r="H77" s="63"/>
      <c r="I77" s="63">
        <v>21.201401274751255</v>
      </c>
      <c r="J77" s="60" t="s">
        <v>34</v>
      </c>
      <c r="K77" s="64"/>
      <c r="L77" s="60"/>
    </row>
    <row r="78" spans="1:12" ht="16.5" customHeight="1">
      <c r="A78" s="61"/>
      <c r="B78" s="60" t="s">
        <v>71</v>
      </c>
      <c r="C78" s="60" t="s">
        <v>72</v>
      </c>
      <c r="D78" s="62">
        <v>301</v>
      </c>
      <c r="E78" s="63">
        <v>17.465760476621185</v>
      </c>
      <c r="F78" s="63">
        <v>5.054807221708895</v>
      </c>
      <c r="G78" s="64">
        <v>0.24409256204305727</v>
      </c>
      <c r="H78" s="63"/>
      <c r="I78" s="63">
        <v>23.348320528751092</v>
      </c>
      <c r="J78" s="60" t="s">
        <v>34</v>
      </c>
      <c r="K78" s="64"/>
      <c r="L78" s="60"/>
    </row>
    <row r="79" spans="1:12" ht="16.5" customHeight="1">
      <c r="A79" s="61"/>
      <c r="B79" s="60" t="s">
        <v>73</v>
      </c>
      <c r="C79" s="60" t="s">
        <v>74</v>
      </c>
      <c r="D79" s="62">
        <v>291</v>
      </c>
      <c r="E79" s="63">
        <v>10.459989534302537</v>
      </c>
      <c r="F79" s="63">
        <v>3.7147379087214794</v>
      </c>
      <c r="G79" s="64">
        <v>0.4279505014254252</v>
      </c>
      <c r="H79" s="63"/>
      <c r="I79" s="63">
        <v>11.102185287885938</v>
      </c>
      <c r="J79" s="60" t="s">
        <v>34</v>
      </c>
      <c r="K79" s="64"/>
      <c r="L79" s="60"/>
    </row>
    <row r="80" spans="1:12" ht="16.5" customHeight="1">
      <c r="A80" s="61"/>
      <c r="B80" s="60" t="s">
        <v>75</v>
      </c>
      <c r="C80" s="60" t="s">
        <v>76</v>
      </c>
      <c r="D80" s="62">
        <v>328</v>
      </c>
      <c r="E80" s="63">
        <v>10.459989534302537</v>
      </c>
      <c r="F80" s="63">
        <v>2.9732802583501003</v>
      </c>
      <c r="G80" s="64">
        <v>0.3402281389495197</v>
      </c>
      <c r="H80" s="63"/>
      <c r="I80" s="63">
        <v>11.102185287885938</v>
      </c>
      <c r="J80" s="60" t="s">
        <v>34</v>
      </c>
      <c r="K80" s="64"/>
      <c r="L80" s="60"/>
    </row>
    <row r="81" spans="1:12" ht="16.5" customHeight="1">
      <c r="A81" s="61"/>
      <c r="B81" s="60" t="s">
        <v>77</v>
      </c>
      <c r="C81" s="60" t="s">
        <v>78</v>
      </c>
      <c r="D81" s="62">
        <v>292</v>
      </c>
      <c r="E81" s="63">
        <v>7.843885581451565</v>
      </c>
      <c r="F81" s="63">
        <v>2.9722166574957014</v>
      </c>
      <c r="G81" s="64">
        <v>0.3756649389924407</v>
      </c>
      <c r="H81" s="63"/>
      <c r="I81" s="63">
        <v>6.662756957908478</v>
      </c>
      <c r="J81" s="60" t="s">
        <v>34</v>
      </c>
      <c r="K81" s="64"/>
      <c r="L81" s="60"/>
    </row>
    <row r="82" spans="1:12" ht="16.5" customHeight="1">
      <c r="A82" s="61"/>
      <c r="B82" s="60" t="s">
        <v>79</v>
      </c>
      <c r="C82" s="60" t="s">
        <v>80</v>
      </c>
      <c r="D82" s="62">
        <v>350</v>
      </c>
      <c r="E82" s="63">
        <v>11.44441900797323</v>
      </c>
      <c r="F82" s="63">
        <v>2.982983529330727</v>
      </c>
      <c r="G82" s="64">
        <v>0.2762604197365874</v>
      </c>
      <c r="H82" s="63"/>
      <c r="I82" s="63">
        <v>12.796324615812264</v>
      </c>
      <c r="J82" s="60" t="s">
        <v>34</v>
      </c>
      <c r="K82" s="64"/>
      <c r="L82" s="60"/>
    </row>
    <row r="83" spans="1:12" ht="16.5" customHeight="1">
      <c r="A83" s="61"/>
      <c r="B83" s="60" t="s">
        <v>81</v>
      </c>
      <c r="C83" s="60" t="s">
        <v>82</v>
      </c>
      <c r="D83" s="62">
        <v>294</v>
      </c>
      <c r="E83" s="63">
        <v>13.948620224196501</v>
      </c>
      <c r="F83" s="63">
        <v>3.2247904258508906</v>
      </c>
      <c r="G83" s="64">
        <v>0.24179805506388985</v>
      </c>
      <c r="H83" s="63"/>
      <c r="I83" s="63">
        <v>17.149641694422467</v>
      </c>
      <c r="J83" s="60" t="s">
        <v>34</v>
      </c>
      <c r="K83" s="64"/>
      <c r="L83" s="60"/>
    </row>
    <row r="84" spans="1:12" ht="16.5" customHeight="1">
      <c r="A84" s="61"/>
      <c r="B84" s="60" t="s">
        <v>83</v>
      </c>
      <c r="C84" s="60" t="s">
        <v>84</v>
      </c>
      <c r="D84" s="62">
        <v>343</v>
      </c>
      <c r="E84" s="63">
        <v>11.34194403502757</v>
      </c>
      <c r="F84" s="63">
        <v>2.8236727696932165</v>
      </c>
      <c r="G84" s="64">
        <v>0.26980774043235645</v>
      </c>
      <c r="H84" s="63"/>
      <c r="I84" s="63">
        <v>12.619470243950486</v>
      </c>
      <c r="J84" s="60" t="s">
        <v>34</v>
      </c>
      <c r="K84" s="64"/>
      <c r="L84" s="60"/>
    </row>
    <row r="85" spans="1:12" ht="16.5" customHeight="1">
      <c r="A85" s="61"/>
      <c r="B85" s="60" t="s">
        <v>85</v>
      </c>
      <c r="C85" s="60" t="s">
        <v>86</v>
      </c>
      <c r="D85" s="62">
        <v>281</v>
      </c>
      <c r="E85" s="63">
        <v>14.330125702369628</v>
      </c>
      <c r="F85" s="63">
        <v>5.151018752601392</v>
      </c>
      <c r="G85" s="64">
        <v>0.3514728269602626</v>
      </c>
      <c r="H85" s="63"/>
      <c r="I85" s="63">
        <v>17.817632311218293</v>
      </c>
      <c r="J85" s="60" t="s">
        <v>34</v>
      </c>
      <c r="K85" s="64"/>
      <c r="L85" s="60"/>
    </row>
    <row r="86" spans="1:12" ht="16.5" customHeight="1">
      <c r="A86" s="61"/>
      <c r="B86" s="60" t="s">
        <v>87</v>
      </c>
      <c r="C86" s="60" t="s">
        <v>88</v>
      </c>
      <c r="D86" s="62">
        <v>295</v>
      </c>
      <c r="E86" s="63">
        <v>27.63161378454641</v>
      </c>
      <c r="F86" s="63">
        <v>10.904953159599579</v>
      </c>
      <c r="G86" s="64">
        <v>0.351692998429654</v>
      </c>
      <c r="H86" s="63"/>
      <c r="I86" s="63">
        <v>41.67873394113884</v>
      </c>
      <c r="J86" s="60" t="s">
        <v>34</v>
      </c>
      <c r="K86" s="64"/>
      <c r="L86" s="60"/>
    </row>
    <row r="87" spans="1:12" ht="16.5" customHeight="1">
      <c r="A87" s="61"/>
      <c r="B87" s="60" t="s">
        <v>89</v>
      </c>
      <c r="C87" s="60" t="s">
        <v>90</v>
      </c>
      <c r="D87" s="62">
        <v>307</v>
      </c>
      <c r="E87" s="63">
        <v>56.234132519034915</v>
      </c>
      <c r="F87" s="63">
        <v>17.061152072357718</v>
      </c>
      <c r="G87" s="64">
        <v>0.32743731864654985</v>
      </c>
      <c r="H87" s="63"/>
      <c r="I87" s="63">
        <v>95.87890618169935</v>
      </c>
      <c r="J87" s="60" t="s">
        <v>34</v>
      </c>
      <c r="K87" s="64"/>
      <c r="L87" s="60"/>
    </row>
    <row r="88" spans="1:12" ht="16.5" customHeight="1">
      <c r="A88" s="61"/>
      <c r="B88" s="60" t="s">
        <v>91</v>
      </c>
      <c r="C88" s="60" t="s">
        <v>92</v>
      </c>
      <c r="D88" s="62">
        <v>338</v>
      </c>
      <c r="E88" s="63">
        <v>68.53895838650084</v>
      </c>
      <c r="F88" s="63">
        <v>21.17182784851613</v>
      </c>
      <c r="G88" s="64">
        <v>0.3594820106870241</v>
      </c>
      <c r="H88" s="63"/>
      <c r="I88" s="63">
        <v>120.3036291773469</v>
      </c>
      <c r="J88" s="60" t="s">
        <v>34</v>
      </c>
      <c r="K88" s="64"/>
      <c r="L88" s="60"/>
    </row>
    <row r="89" spans="1:12" ht="16.5" customHeight="1">
      <c r="A89" s="61"/>
      <c r="B89" s="60" t="s">
        <v>93</v>
      </c>
      <c r="C89" s="60" t="s">
        <v>94</v>
      </c>
      <c r="D89" s="62">
        <v>297</v>
      </c>
      <c r="E89" s="63">
        <v>54.73703262878221</v>
      </c>
      <c r="F89" s="63">
        <v>17.506967289312126</v>
      </c>
      <c r="G89" s="64">
        <v>0.33817382061841955</v>
      </c>
      <c r="H89" s="63"/>
      <c r="I89" s="63">
        <v>92.95197328709769</v>
      </c>
      <c r="J89" s="60" t="s">
        <v>34</v>
      </c>
      <c r="K89" s="64"/>
      <c r="L89" s="60"/>
    </row>
    <row r="90" spans="1:12" ht="16.5" customHeight="1">
      <c r="A90" s="61"/>
      <c r="B90" s="60" t="s">
        <v>95</v>
      </c>
      <c r="C90" s="60" t="s">
        <v>96</v>
      </c>
      <c r="D90" s="62">
        <v>314</v>
      </c>
      <c r="E90" s="63">
        <v>48.260714794339165</v>
      </c>
      <c r="F90" s="63">
        <v>18.21261237301789</v>
      </c>
      <c r="G90" s="64">
        <v>0.3945031256032555</v>
      </c>
      <c r="H90" s="63"/>
      <c r="I90" s="63">
        <v>80.4031066810979</v>
      </c>
      <c r="J90" s="60" t="s">
        <v>34</v>
      </c>
      <c r="K90" s="64"/>
      <c r="L90" s="60"/>
    </row>
    <row r="91" spans="1:12" ht="16.5" customHeight="1">
      <c r="A91" s="61"/>
      <c r="B91" s="60" t="s">
        <v>97</v>
      </c>
      <c r="C91" s="60" t="s">
        <v>98</v>
      </c>
      <c r="D91" s="62">
        <v>283</v>
      </c>
      <c r="E91" s="63">
        <v>66.11690262414818</v>
      </c>
      <c r="F91" s="63">
        <v>27.273810821819833</v>
      </c>
      <c r="G91" s="64">
        <v>0.3862868174086444</v>
      </c>
      <c r="H91" s="63"/>
      <c r="I91" s="63">
        <v>115.44425392877956</v>
      </c>
      <c r="J91" s="60" t="s">
        <v>34</v>
      </c>
      <c r="K91" s="64"/>
      <c r="L91" s="60"/>
    </row>
    <row r="92" spans="1:12" ht="16.5" customHeight="1">
      <c r="A92" s="61"/>
      <c r="B92" s="60" t="s">
        <v>99</v>
      </c>
      <c r="C92" s="60" t="s">
        <v>100</v>
      </c>
      <c r="D92" s="62">
        <v>276</v>
      </c>
      <c r="E92" s="63">
        <v>40.315193628604405</v>
      </c>
      <c r="F92" s="63">
        <v>13.676294356067627</v>
      </c>
      <c r="G92" s="64">
        <v>0.42538283779046276</v>
      </c>
      <c r="H92" s="63"/>
      <c r="I92" s="63">
        <v>65.25994588823764</v>
      </c>
      <c r="J92" s="60" t="s">
        <v>34</v>
      </c>
      <c r="K92" s="64"/>
      <c r="L92" s="60"/>
    </row>
    <row r="93" spans="1:12" ht="16.5" customHeight="1">
      <c r="A93" s="61"/>
      <c r="B93" s="60" t="s">
        <v>101</v>
      </c>
      <c r="C93" s="60" t="s">
        <v>102</v>
      </c>
      <c r="D93" s="62">
        <v>312</v>
      </c>
      <c r="E93" s="63">
        <v>57.254878843583796</v>
      </c>
      <c r="F93" s="63">
        <v>15.954513378618275</v>
      </c>
      <c r="G93" s="64">
        <v>0.3149369422287578</v>
      </c>
      <c r="H93" s="63"/>
      <c r="I93" s="63">
        <v>97.8801259496214</v>
      </c>
      <c r="J93" s="60" t="s">
        <v>34</v>
      </c>
      <c r="K93" s="64"/>
      <c r="L93" s="60"/>
    </row>
    <row r="94" spans="1:12" ht="16.5" customHeight="1">
      <c r="A94" s="61"/>
      <c r="B94" s="60" t="s">
        <v>103</v>
      </c>
      <c r="C94" s="60" t="s">
        <v>104</v>
      </c>
      <c r="D94" s="62">
        <v>316</v>
      </c>
      <c r="E94" s="63">
        <v>51.8613419183793</v>
      </c>
      <c r="F94" s="63">
        <v>17.056653265022238</v>
      </c>
      <c r="G94" s="64">
        <v>0.3387423060457301</v>
      </c>
      <c r="H94" s="63"/>
      <c r="I94" s="63">
        <v>87.35721755587309</v>
      </c>
      <c r="J94" s="60" t="s">
        <v>34</v>
      </c>
      <c r="K94" s="64"/>
      <c r="L94" s="60"/>
    </row>
    <row r="95" spans="1:12" ht="16.5" customHeight="1">
      <c r="A95" s="61"/>
      <c r="B95" s="60" t="s">
        <v>105</v>
      </c>
      <c r="C95" s="60" t="s">
        <v>106</v>
      </c>
      <c r="D95" s="62">
        <v>289</v>
      </c>
      <c r="E95" s="63">
        <v>29.96142741004364</v>
      </c>
      <c r="F95" s="63">
        <v>13.096397869582837</v>
      </c>
      <c r="G95" s="64">
        <v>0.42350067595166185</v>
      </c>
      <c r="H95" s="63"/>
      <c r="I95" s="63">
        <v>45.954063391315</v>
      </c>
      <c r="J95" s="60" t="s">
        <v>34</v>
      </c>
      <c r="K95" s="64"/>
      <c r="L95" s="60"/>
    </row>
    <row r="96" spans="1:12" ht="16.5" customHeight="1">
      <c r="A96" s="61"/>
      <c r="B96" s="60" t="s">
        <v>107</v>
      </c>
      <c r="C96" s="60" t="s">
        <v>108</v>
      </c>
      <c r="D96" s="62">
        <v>295</v>
      </c>
      <c r="E96" s="63">
        <v>25.2547893257738</v>
      </c>
      <c r="F96" s="63">
        <v>10.637575845113927</v>
      </c>
      <c r="G96" s="64">
        <v>0.36519706635347887</v>
      </c>
      <c r="H96" s="63"/>
      <c r="I96" s="63">
        <v>37.344381665841816</v>
      </c>
      <c r="J96" s="60" t="s">
        <v>34</v>
      </c>
      <c r="K96" s="64"/>
      <c r="L96" s="60"/>
    </row>
    <row r="97" spans="1:12" ht="16.5" customHeight="1">
      <c r="A97" s="61"/>
      <c r="B97" s="60" t="s">
        <v>109</v>
      </c>
      <c r="C97" s="60" t="s">
        <v>110</v>
      </c>
      <c r="D97" s="62">
        <v>283</v>
      </c>
      <c r="E97" s="63">
        <v>33.07739122991996</v>
      </c>
      <c r="F97" s="63">
        <v>17.232364121174136</v>
      </c>
      <c r="G97" s="64">
        <v>0.49229045119144305</v>
      </c>
      <c r="H97" s="63"/>
      <c r="I97" s="63">
        <v>51.7122386115779</v>
      </c>
      <c r="J97" s="60" t="s">
        <v>34</v>
      </c>
      <c r="K97" s="64"/>
      <c r="L97" s="60"/>
    </row>
    <row r="98" spans="1:12" ht="16.5" customHeight="1">
      <c r="A98" s="61"/>
      <c r="B98" s="60" t="s">
        <v>111</v>
      </c>
      <c r="C98" s="60" t="s">
        <v>112</v>
      </c>
      <c r="D98" s="62">
        <v>306</v>
      </c>
      <c r="E98" s="63">
        <v>31.05900223624706</v>
      </c>
      <c r="F98" s="63">
        <v>14.187670937259242</v>
      </c>
      <c r="G98" s="64">
        <v>0.4510156741758758</v>
      </c>
      <c r="H98" s="63"/>
      <c r="I98" s="63">
        <v>47.97713856545713</v>
      </c>
      <c r="J98" s="60" t="s">
        <v>34</v>
      </c>
      <c r="K98" s="64"/>
      <c r="L98" s="60"/>
    </row>
    <row r="99" spans="1:12" ht="16.5" customHeight="1">
      <c r="A99" s="61"/>
      <c r="B99" s="60" t="s">
        <v>113</v>
      </c>
      <c r="C99" s="60" t="s">
        <v>114</v>
      </c>
      <c r="D99" s="62">
        <v>305</v>
      </c>
      <c r="E99" s="63">
        <v>52.80271456481319</v>
      </c>
      <c r="F99" s="63">
        <v>23.98201888437759</v>
      </c>
      <c r="G99" s="64">
        <v>0.44268520370624453</v>
      </c>
      <c r="H99" s="63"/>
      <c r="I99" s="63">
        <v>89.18471440078741</v>
      </c>
      <c r="J99" s="60" t="s">
        <v>34</v>
      </c>
      <c r="K99" s="64"/>
      <c r="L99" s="60"/>
    </row>
    <row r="100" spans="1:12" ht="16.5" customHeight="1">
      <c r="A100" s="61"/>
      <c r="B100" s="60" t="s">
        <v>115</v>
      </c>
      <c r="C100" s="60" t="s">
        <v>116</v>
      </c>
      <c r="D100" s="62">
        <v>295</v>
      </c>
      <c r="E100" s="63">
        <v>59.35229272296991</v>
      </c>
      <c r="F100" s="63">
        <v>26.984972315749417</v>
      </c>
      <c r="G100" s="64">
        <v>0.4721735668905792</v>
      </c>
      <c r="H100" s="63"/>
      <c r="I100" s="63">
        <v>102.00640276029277</v>
      </c>
      <c r="J100" s="60" t="s">
        <v>34</v>
      </c>
      <c r="K100" s="64"/>
      <c r="L100" s="60"/>
    </row>
    <row r="101" spans="1:12" ht="16.5" customHeight="1">
      <c r="A101" s="61"/>
      <c r="B101" s="60" t="s">
        <v>117</v>
      </c>
      <c r="C101" s="60" t="s">
        <v>118</v>
      </c>
      <c r="D101" s="62">
        <v>287</v>
      </c>
      <c r="E101" s="63">
        <v>158.2044699486905</v>
      </c>
      <c r="F101" s="63">
        <v>52.341593035853634</v>
      </c>
      <c r="G101" s="64">
        <v>0.3340364283163131</v>
      </c>
      <c r="H101" s="63"/>
      <c r="I101" s="63">
        <v>317.68086636891246</v>
      </c>
      <c r="J101" s="60" t="s">
        <v>34</v>
      </c>
      <c r="K101" s="64"/>
      <c r="L101" s="60"/>
    </row>
    <row r="102" spans="1:12" ht="16.5" customHeight="1">
      <c r="A102" s="61"/>
      <c r="B102" s="60" t="s">
        <v>119</v>
      </c>
      <c r="C102" s="60" t="s">
        <v>120</v>
      </c>
      <c r="D102" s="62">
        <v>290</v>
      </c>
      <c r="E102" s="63">
        <v>102.73507681793033</v>
      </c>
      <c r="F102" s="63">
        <v>30.27250414189839</v>
      </c>
      <c r="G102" s="64">
        <v>0.33270661823199754</v>
      </c>
      <c r="H102" s="63"/>
      <c r="I102" s="63">
        <v>191.584036221208</v>
      </c>
      <c r="J102" s="60" t="s">
        <v>34</v>
      </c>
      <c r="K102" s="64"/>
      <c r="L102" s="60"/>
    </row>
    <row r="103" spans="1:12" ht="16.5" customHeight="1">
      <c r="A103" s="61"/>
      <c r="B103" s="60" t="s">
        <v>121</v>
      </c>
      <c r="C103" s="60" t="s">
        <v>122</v>
      </c>
      <c r="D103" s="62">
        <v>292</v>
      </c>
      <c r="E103" s="63">
        <v>140.74646633398444</v>
      </c>
      <c r="F103" s="63">
        <v>34.34351604384464</v>
      </c>
      <c r="G103" s="64">
        <v>0.2232194920801887</v>
      </c>
      <c r="H103" s="63"/>
      <c r="I103" s="63">
        <v>276.60694537073044</v>
      </c>
      <c r="J103" s="60" t="s">
        <v>34</v>
      </c>
      <c r="K103" s="64"/>
      <c r="L103" s="60"/>
    </row>
    <row r="104" spans="1:12" ht="16.5" customHeight="1">
      <c r="A104" s="61"/>
      <c r="B104" s="60" t="s">
        <v>123</v>
      </c>
      <c r="C104" s="60" t="s">
        <v>124</v>
      </c>
      <c r="D104" s="62">
        <v>289</v>
      </c>
      <c r="E104" s="63">
        <v>250.28654311746084</v>
      </c>
      <c r="F104" s="63">
        <v>68.41959913539026</v>
      </c>
      <c r="G104" s="64">
        <v>0.24692605999419692</v>
      </c>
      <c r="H104" s="63"/>
      <c r="I104" s="63">
        <v>555.3267578257941</v>
      </c>
      <c r="J104" s="60" t="s">
        <v>34</v>
      </c>
      <c r="K104" s="64"/>
      <c r="L104" s="60"/>
    </row>
    <row r="105" spans="1:12" ht="16.5" customHeight="1">
      <c r="A105" s="61"/>
      <c r="B105" s="60" t="s">
        <v>125</v>
      </c>
      <c r="C105" s="60" t="s">
        <v>126</v>
      </c>
      <c r="D105" s="62">
        <v>307</v>
      </c>
      <c r="E105" s="63">
        <v>209.080004127872</v>
      </c>
      <c r="F105" s="63">
        <v>56.39532266756958</v>
      </c>
      <c r="G105" s="64">
        <v>0.26068828586705234</v>
      </c>
      <c r="H105" s="63"/>
      <c r="I105" s="63">
        <v>444.6137338408897</v>
      </c>
      <c r="J105" s="60" t="s">
        <v>34</v>
      </c>
      <c r="K105" s="64"/>
      <c r="L105" s="60"/>
    </row>
    <row r="106" spans="1:12" ht="16.5" customHeight="1">
      <c r="A106" s="61"/>
      <c r="B106" s="60" t="s">
        <v>127</v>
      </c>
      <c r="C106" s="60" t="s">
        <v>128</v>
      </c>
      <c r="D106" s="62">
        <v>287</v>
      </c>
      <c r="E106" s="63">
        <v>261.7994621585401</v>
      </c>
      <c r="F106" s="63">
        <v>62.742814427629696</v>
      </c>
      <c r="G106" s="64">
        <v>0.2154538093155214</v>
      </c>
      <c r="H106" s="63"/>
      <c r="I106" s="63">
        <v>587.5285293958974</v>
      </c>
      <c r="J106" s="60" t="s">
        <v>34</v>
      </c>
      <c r="K106" s="64"/>
      <c r="L106" s="60"/>
    </row>
    <row r="107" spans="1:12" ht="16.5" customHeight="1">
      <c r="A107" s="61"/>
      <c r="B107" s="60" t="s">
        <v>129</v>
      </c>
      <c r="C107" s="60" t="s">
        <v>130</v>
      </c>
      <c r="D107" s="62">
        <v>279</v>
      </c>
      <c r="E107" s="63">
        <v>281.33175148587765</v>
      </c>
      <c r="F107" s="63">
        <v>61.32661545429138</v>
      </c>
      <c r="G107" s="64">
        <v>0.19572498348189346</v>
      </c>
      <c r="H107" s="63"/>
      <c r="I107" s="63">
        <v>643.4339641660931</v>
      </c>
      <c r="J107" s="60" t="s">
        <v>34</v>
      </c>
      <c r="K107" s="64"/>
      <c r="L107" s="60"/>
    </row>
    <row r="108" spans="1:12" ht="16.5" customHeight="1">
      <c r="A108" s="61"/>
      <c r="B108" s="60" t="s">
        <v>131</v>
      </c>
      <c r="C108" s="60" t="s">
        <v>132</v>
      </c>
      <c r="D108" s="62">
        <v>265</v>
      </c>
      <c r="E108" s="63">
        <v>319.08489806291095</v>
      </c>
      <c r="F108" s="63">
        <v>51.855387824247764</v>
      </c>
      <c r="G108" s="64">
        <v>0.16357925150611294</v>
      </c>
      <c r="H108" s="63"/>
      <c r="I108" s="63">
        <v>756.0571186449017</v>
      </c>
      <c r="J108" s="60" t="s">
        <v>34</v>
      </c>
      <c r="K108" s="64"/>
      <c r="L108" s="60"/>
    </row>
    <row r="109" spans="1:12" ht="16.5" customHeight="1">
      <c r="A109" s="61"/>
      <c r="B109" s="60" t="s">
        <v>133</v>
      </c>
      <c r="C109" s="60" t="s">
        <v>134</v>
      </c>
      <c r="D109" s="62">
        <v>280</v>
      </c>
      <c r="E109" s="63">
        <v>170.00776188228738</v>
      </c>
      <c r="F109" s="63">
        <v>45.99858837960213</v>
      </c>
      <c r="G109" s="64">
        <v>0.22424574222685748</v>
      </c>
      <c r="H109" s="63"/>
      <c r="I109" s="63">
        <v>346.17017155926646</v>
      </c>
      <c r="J109" s="60" t="s">
        <v>34</v>
      </c>
      <c r="K109" s="64"/>
      <c r="L109" s="60"/>
    </row>
    <row r="110" spans="1:12" ht="16.5" customHeight="1">
      <c r="A110" s="61"/>
      <c r="B110" s="60" t="s">
        <v>135</v>
      </c>
      <c r="C110" s="60" t="s">
        <v>136</v>
      </c>
      <c r="D110" s="62">
        <v>288</v>
      </c>
      <c r="E110" s="63">
        <v>170.00776188228738</v>
      </c>
      <c r="F110" s="63">
        <v>29.486269913038466</v>
      </c>
      <c r="G110" s="64">
        <v>0.17502355050408536</v>
      </c>
      <c r="H110" s="63"/>
      <c r="I110" s="63">
        <v>346.17017155926646</v>
      </c>
      <c r="J110" s="60" t="s">
        <v>34</v>
      </c>
      <c r="K110" s="64"/>
      <c r="L110" s="60"/>
    </row>
    <row r="111" spans="1:12" ht="16.5" customHeight="1">
      <c r="A111" s="61"/>
      <c r="B111" s="60" t="s">
        <v>137</v>
      </c>
      <c r="C111" s="60" t="s">
        <v>138</v>
      </c>
      <c r="D111" s="62">
        <v>261</v>
      </c>
      <c r="E111" s="63">
        <v>299.6142741004365</v>
      </c>
      <c r="F111" s="63">
        <v>44.419071099851735</v>
      </c>
      <c r="G111" s="64">
        <v>0.1496450049340725</v>
      </c>
      <c r="H111" s="63"/>
      <c r="I111" s="63">
        <v>697.2194841764044</v>
      </c>
      <c r="J111" s="60" t="s">
        <v>34</v>
      </c>
      <c r="K111" s="64"/>
      <c r="L111" s="60"/>
    </row>
    <row r="112" spans="1:12" ht="16.5" customHeight="1">
      <c r="A112" s="61"/>
      <c r="B112" s="60" t="s">
        <v>139</v>
      </c>
      <c r="C112" s="60" t="s">
        <v>140</v>
      </c>
      <c r="D112" s="62">
        <v>277</v>
      </c>
      <c r="E112" s="63">
        <v>181.0558243027123</v>
      </c>
      <c r="F112" s="63">
        <v>48.987835870673436</v>
      </c>
      <c r="G112" s="64">
        <v>0.23821970947991414</v>
      </c>
      <c r="H112" s="63"/>
      <c r="I112" s="63">
        <v>373.36192568487263</v>
      </c>
      <c r="J112" s="60" t="s">
        <v>34</v>
      </c>
      <c r="K112" s="64"/>
      <c r="L112" s="60"/>
    </row>
    <row r="113" spans="1:12" ht="16.5" customHeight="1">
      <c r="A113" s="61"/>
      <c r="B113" s="60" t="s">
        <v>141</v>
      </c>
      <c r="C113" s="60" t="s">
        <v>142</v>
      </c>
      <c r="D113" s="62">
        <v>293</v>
      </c>
      <c r="E113" s="63">
        <v>299.6142741004365</v>
      </c>
      <c r="F113" s="63">
        <v>73.00661313338313</v>
      </c>
      <c r="G113" s="64">
        <v>0.20202222038052123</v>
      </c>
      <c r="H113" s="63"/>
      <c r="I113" s="63">
        <v>697.2194841764044</v>
      </c>
      <c r="J113" s="60" t="s">
        <v>34</v>
      </c>
      <c r="K113" s="64"/>
      <c r="L113" s="60"/>
    </row>
    <row r="114" spans="1:12" ht="16.5" customHeight="1">
      <c r="A114" s="61"/>
      <c r="B114" s="60" t="s">
        <v>143</v>
      </c>
      <c r="C114" s="60" t="s">
        <v>144</v>
      </c>
      <c r="D114" s="62">
        <v>257</v>
      </c>
      <c r="E114" s="63">
        <v>268.9598785575045</v>
      </c>
      <c r="F114" s="63">
        <v>55.190616623765955</v>
      </c>
      <c r="G114" s="64">
        <v>0.22717984367487676</v>
      </c>
      <c r="H114" s="63"/>
      <c r="I114" s="63">
        <v>607.8368402228223</v>
      </c>
      <c r="J114" s="60" t="s">
        <v>34</v>
      </c>
      <c r="K114" s="64"/>
      <c r="L114" s="60"/>
    </row>
    <row r="115" spans="1:12" ht="16.5" customHeight="1">
      <c r="A115" s="61"/>
      <c r="B115" s="60" t="s">
        <v>145</v>
      </c>
      <c r="C115" s="60" t="s">
        <v>146</v>
      </c>
      <c r="D115" s="62">
        <v>302</v>
      </c>
      <c r="E115" s="63">
        <v>305.0527890267026</v>
      </c>
      <c r="F115" s="63">
        <v>80.5128502406276</v>
      </c>
      <c r="G115" s="64">
        <v>0.2554343562089919</v>
      </c>
      <c r="H115" s="63"/>
      <c r="I115" s="63">
        <v>713.4919825757429</v>
      </c>
      <c r="J115" s="60" t="s">
        <v>34</v>
      </c>
      <c r="K115" s="64"/>
      <c r="L115" s="60"/>
    </row>
    <row r="116" spans="1:12" ht="16.5" customHeight="1">
      <c r="A116" s="78" t="s">
        <v>148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</row>
    <row r="117" spans="1:12" ht="13.5" customHeight="1">
      <c r="A117" s="61"/>
      <c r="B117" s="59" t="s">
        <v>21</v>
      </c>
      <c r="C117" s="59" t="s">
        <v>22</v>
      </c>
      <c r="D117" s="59" t="s">
        <v>23</v>
      </c>
      <c r="E117" s="59" t="s">
        <v>24</v>
      </c>
      <c r="F117" s="59" t="s">
        <v>25</v>
      </c>
      <c r="G117" s="59" t="s">
        <v>26</v>
      </c>
      <c r="H117" s="59" t="s">
        <v>27</v>
      </c>
      <c r="I117" s="59" t="s">
        <v>28</v>
      </c>
      <c r="J117" s="59" t="s">
        <v>29</v>
      </c>
      <c r="K117" s="59" t="s">
        <v>30</v>
      </c>
      <c r="L117" s="59" t="s">
        <v>31</v>
      </c>
    </row>
    <row r="118" spans="1:12" ht="16.5" customHeight="1">
      <c r="A118" s="61"/>
      <c r="B118" s="60" t="s">
        <v>32</v>
      </c>
      <c r="C118" s="60" t="s">
        <v>33</v>
      </c>
      <c r="D118" s="62">
        <v>291</v>
      </c>
      <c r="E118" s="63">
        <v>2.86438407149338</v>
      </c>
      <c r="F118" s="63">
        <v>1.3638994766197665</v>
      </c>
      <c r="G118" s="64">
        <v>0.3844350305961242</v>
      </c>
      <c r="H118" s="63">
        <v>0</v>
      </c>
      <c r="I118" s="63">
        <v>0</v>
      </c>
      <c r="J118" s="60" t="s">
        <v>34</v>
      </c>
      <c r="K118" s="64">
        <v>0</v>
      </c>
      <c r="L118" s="60" t="s">
        <v>35</v>
      </c>
    </row>
    <row r="119" spans="1:12" ht="16.5" customHeight="1">
      <c r="A119" s="61"/>
      <c r="B119" s="60" t="s">
        <v>36</v>
      </c>
      <c r="C119" s="60" t="s">
        <v>37</v>
      </c>
      <c r="D119" s="62">
        <v>310</v>
      </c>
      <c r="E119" s="63">
        <v>6.671427180413496</v>
      </c>
      <c r="F119" s="63">
        <v>2.340974301728752</v>
      </c>
      <c r="G119" s="64">
        <v>0.33066348157492115</v>
      </c>
      <c r="H119" s="63">
        <v>19.53125</v>
      </c>
      <c r="I119" s="63">
        <v>12.605780553891927</v>
      </c>
      <c r="J119" s="60" t="s">
        <v>34</v>
      </c>
      <c r="K119" s="64">
        <v>0.6454159643592666</v>
      </c>
      <c r="L119" s="60" t="s">
        <v>41</v>
      </c>
    </row>
    <row r="120" spans="1:12" ht="16.5" customHeight="1">
      <c r="A120" s="61"/>
      <c r="B120" s="60" t="s">
        <v>39</v>
      </c>
      <c r="C120" s="60" t="s">
        <v>40</v>
      </c>
      <c r="D120" s="62">
        <v>279</v>
      </c>
      <c r="E120" s="63">
        <v>10.366329284376981</v>
      </c>
      <c r="F120" s="63">
        <v>2.317139299581938</v>
      </c>
      <c r="G120" s="64">
        <v>0.25146689701702707</v>
      </c>
      <c r="H120" s="63">
        <v>39.0625</v>
      </c>
      <c r="I120" s="63">
        <v>31.6683387875689</v>
      </c>
      <c r="J120" s="60" t="s">
        <v>34</v>
      </c>
      <c r="K120" s="64">
        <v>0.8107094729617639</v>
      </c>
      <c r="L120" s="60"/>
    </row>
    <row r="121" spans="1:12" ht="16.5" customHeight="1">
      <c r="A121" s="61"/>
      <c r="B121" s="60" t="s">
        <v>42</v>
      </c>
      <c r="C121" s="60" t="s">
        <v>43</v>
      </c>
      <c r="D121" s="62">
        <v>317</v>
      </c>
      <c r="E121" s="63">
        <v>15.963385442879423</v>
      </c>
      <c r="F121" s="63">
        <v>3.6329936860145646</v>
      </c>
      <c r="G121" s="64">
        <v>0.25326858590684803</v>
      </c>
      <c r="H121" s="63">
        <v>78.125</v>
      </c>
      <c r="I121" s="63">
        <v>65.13042547089223</v>
      </c>
      <c r="J121" s="60" t="s">
        <v>34</v>
      </c>
      <c r="K121" s="64">
        <v>0.8336694460274205</v>
      </c>
      <c r="L121" s="60"/>
    </row>
    <row r="122" spans="1:12" ht="16.5" customHeight="1">
      <c r="A122" s="61"/>
      <c r="B122" s="60" t="s">
        <v>44</v>
      </c>
      <c r="C122" s="60" t="s">
        <v>45</v>
      </c>
      <c r="D122" s="62">
        <v>273</v>
      </c>
      <c r="E122" s="63">
        <v>31.90848980629109</v>
      </c>
      <c r="F122" s="63">
        <v>6.89003982784339</v>
      </c>
      <c r="G122" s="64">
        <v>0.19164519420102014</v>
      </c>
      <c r="H122" s="63">
        <v>156.25</v>
      </c>
      <c r="I122" s="63">
        <v>174.92084559847387</v>
      </c>
      <c r="J122" s="60" t="s">
        <v>34</v>
      </c>
      <c r="K122" s="64">
        <v>1.1194934118302329</v>
      </c>
      <c r="L122" s="60"/>
    </row>
    <row r="123" spans="1:12" ht="16.5" customHeight="1">
      <c r="A123" s="61"/>
      <c r="B123" s="60" t="s">
        <v>46</v>
      </c>
      <c r="C123" s="60" t="s">
        <v>47</v>
      </c>
      <c r="D123" s="62">
        <v>262</v>
      </c>
      <c r="E123" s="63">
        <v>58.29415347136074</v>
      </c>
      <c r="F123" s="63">
        <v>8.211311938292617</v>
      </c>
      <c r="G123" s="64">
        <v>0.14648089671554243</v>
      </c>
      <c r="H123" s="63">
        <v>312.5</v>
      </c>
      <c r="I123" s="63">
        <v>378.065183314324</v>
      </c>
      <c r="J123" s="60" t="s">
        <v>34</v>
      </c>
      <c r="K123" s="64">
        <v>1.2098085866058368</v>
      </c>
      <c r="L123" s="60" t="s">
        <v>41</v>
      </c>
    </row>
    <row r="124" spans="1:12" ht="16.5" customHeight="1">
      <c r="A124" s="61"/>
      <c r="B124" s="60" t="s">
        <v>48</v>
      </c>
      <c r="C124" s="60" t="s">
        <v>49</v>
      </c>
      <c r="D124" s="62">
        <v>334</v>
      </c>
      <c r="E124" s="63">
        <v>78.43885581451563</v>
      </c>
      <c r="F124" s="63">
        <v>19.081184945731874</v>
      </c>
      <c r="G124" s="64">
        <v>0.26177175248795215</v>
      </c>
      <c r="H124" s="63">
        <v>625</v>
      </c>
      <c r="I124" s="63">
        <v>542.8005765161703</v>
      </c>
      <c r="J124" s="60" t="s">
        <v>34</v>
      </c>
      <c r="K124" s="64">
        <v>0.8684809224258725</v>
      </c>
      <c r="L124" s="60"/>
    </row>
    <row r="125" spans="1:12" ht="16.5" customHeight="1">
      <c r="A125" s="61"/>
      <c r="B125" s="60" t="s">
        <v>50</v>
      </c>
      <c r="C125" s="60" t="s">
        <v>51</v>
      </c>
      <c r="D125" s="62">
        <v>287</v>
      </c>
      <c r="E125" s="63">
        <v>143.30125702369637</v>
      </c>
      <c r="F125" s="63">
        <v>38.868905580637275</v>
      </c>
      <c r="G125" s="64">
        <v>0.24461059987781333</v>
      </c>
      <c r="H125" s="63">
        <v>1250</v>
      </c>
      <c r="I125" s="63">
        <v>1105.6102343465552</v>
      </c>
      <c r="J125" s="60" t="s">
        <v>34</v>
      </c>
      <c r="K125" s="64">
        <v>0.8844881874772442</v>
      </c>
      <c r="L125" s="60"/>
    </row>
    <row r="126" spans="1:12" ht="16.5" customHeight="1">
      <c r="A126" s="61"/>
      <c r="B126" s="60" t="s">
        <v>52</v>
      </c>
      <c r="C126" s="60" t="s">
        <v>53</v>
      </c>
      <c r="D126" s="62">
        <v>284</v>
      </c>
      <c r="E126" s="63">
        <v>281.33175148587765</v>
      </c>
      <c r="F126" s="63">
        <v>47.20588967632097</v>
      </c>
      <c r="G126" s="64">
        <v>0.1884756890785236</v>
      </c>
      <c r="H126" s="63">
        <v>2500</v>
      </c>
      <c r="I126" s="63">
        <v>2399.644213589235</v>
      </c>
      <c r="J126" s="60" t="s">
        <v>34</v>
      </c>
      <c r="K126" s="64">
        <v>0.9598576854356939</v>
      </c>
      <c r="L126" s="60"/>
    </row>
    <row r="127" spans="1:12" ht="16.5" customHeight="1">
      <c r="A127" s="61"/>
      <c r="B127" s="60" t="s">
        <v>54</v>
      </c>
      <c r="C127" s="60" t="s">
        <v>55</v>
      </c>
      <c r="D127" s="62">
        <v>282</v>
      </c>
      <c r="E127" s="63">
        <v>572.5487884358381</v>
      </c>
      <c r="F127" s="63">
        <v>103.79245966753422</v>
      </c>
      <c r="G127" s="64">
        <v>0.20485966333035965</v>
      </c>
      <c r="H127" s="63">
        <v>5000</v>
      </c>
      <c r="I127" s="63">
        <v>5380.701855454877</v>
      </c>
      <c r="J127" s="60" t="s">
        <v>34</v>
      </c>
      <c r="K127" s="64">
        <v>1.0761403710909754</v>
      </c>
      <c r="L127" s="60"/>
    </row>
    <row r="128" spans="1:12" ht="16.5" customHeight="1">
      <c r="A128" s="61"/>
      <c r="B128" s="60" t="s">
        <v>56</v>
      </c>
      <c r="C128" s="60" t="s">
        <v>57</v>
      </c>
      <c r="D128" s="62">
        <v>274</v>
      </c>
      <c r="E128" s="63">
        <v>4.332302267358799</v>
      </c>
      <c r="F128" s="63">
        <v>1.5981788628886473</v>
      </c>
      <c r="G128" s="64">
        <v>0.369668994955805</v>
      </c>
      <c r="H128" s="63"/>
      <c r="I128" s="63">
        <v>2.662615532994016</v>
      </c>
      <c r="J128" s="60" t="s">
        <v>34</v>
      </c>
      <c r="K128" s="64"/>
      <c r="L128" s="60"/>
    </row>
    <row r="129" spans="1:12" ht="16.5" customHeight="1">
      <c r="A129" s="61"/>
      <c r="B129" s="60" t="s">
        <v>59</v>
      </c>
      <c r="C129" s="60" t="s">
        <v>60</v>
      </c>
      <c r="D129" s="62">
        <v>278</v>
      </c>
      <c r="E129" s="63">
        <v>7.1049741144267875</v>
      </c>
      <c r="F129" s="63">
        <v>4.240133105855875</v>
      </c>
      <c r="G129" s="64">
        <v>0.49252793070155315</v>
      </c>
      <c r="H129" s="63"/>
      <c r="I129" s="63">
        <v>14.658747324812126</v>
      </c>
      <c r="J129" s="60" t="s">
        <v>34</v>
      </c>
      <c r="K129" s="64"/>
      <c r="L129" s="60"/>
    </row>
    <row r="130" spans="1:12" ht="16.5" customHeight="1">
      <c r="A130" s="61"/>
      <c r="B130" s="60" t="s">
        <v>61</v>
      </c>
      <c r="C130" s="60" t="s">
        <v>62</v>
      </c>
      <c r="D130" s="62">
        <v>306</v>
      </c>
      <c r="E130" s="63">
        <v>4.141784514364406</v>
      </c>
      <c r="F130" s="63">
        <v>1.543782131040021</v>
      </c>
      <c r="G130" s="64">
        <v>0.3928070078052386</v>
      </c>
      <c r="H130" s="63"/>
      <c r="I130" s="63">
        <v>1.9170281980355206</v>
      </c>
      <c r="J130" s="60" t="s">
        <v>34</v>
      </c>
      <c r="K130" s="64"/>
      <c r="L130" s="60"/>
    </row>
    <row r="131" spans="1:12" ht="16.5" customHeight="1">
      <c r="A131" s="61"/>
      <c r="B131" s="60" t="s">
        <v>63</v>
      </c>
      <c r="C131" s="60" t="s">
        <v>64</v>
      </c>
      <c r="D131" s="62">
        <v>316</v>
      </c>
      <c r="E131" s="63">
        <v>4.572526698969312</v>
      </c>
      <c r="F131" s="63">
        <v>1.8877477118163701</v>
      </c>
      <c r="G131" s="64">
        <v>0.3678580873607211</v>
      </c>
      <c r="H131" s="63"/>
      <c r="I131" s="63">
        <v>3.5987963966743433</v>
      </c>
      <c r="J131" s="60" t="s">
        <v>34</v>
      </c>
      <c r="K131" s="64"/>
      <c r="L131" s="60"/>
    </row>
    <row r="132" spans="1:12" ht="16.5" customHeight="1">
      <c r="A132" s="61"/>
      <c r="B132" s="60" t="s">
        <v>65</v>
      </c>
      <c r="C132" s="60" t="s">
        <v>66</v>
      </c>
      <c r="D132" s="62">
        <v>270</v>
      </c>
      <c r="E132" s="63">
        <v>5.093675216780135</v>
      </c>
      <c r="F132" s="63">
        <v>1.854151693764455</v>
      </c>
      <c r="G132" s="64">
        <v>0.362236885625307</v>
      </c>
      <c r="H132" s="63"/>
      <c r="I132" s="63">
        <v>5.682524682013883</v>
      </c>
      <c r="J132" s="60" t="s">
        <v>34</v>
      </c>
      <c r="K132" s="64"/>
      <c r="L132" s="60"/>
    </row>
    <row r="133" spans="1:12" ht="16.5" customHeight="1">
      <c r="A133" s="61"/>
      <c r="B133" s="60" t="s">
        <v>67</v>
      </c>
      <c r="C133" s="60" t="s">
        <v>68</v>
      </c>
      <c r="D133" s="62">
        <v>325</v>
      </c>
      <c r="E133" s="63">
        <v>5.093675216780135</v>
      </c>
      <c r="F133" s="63">
        <v>1.703308774987524</v>
      </c>
      <c r="G133" s="64">
        <v>0.3544594873481613</v>
      </c>
      <c r="H133" s="63"/>
      <c r="I133" s="63">
        <v>5.682524682013883</v>
      </c>
      <c r="J133" s="60" t="s">
        <v>34</v>
      </c>
      <c r="K133" s="64"/>
      <c r="L133" s="60"/>
    </row>
    <row r="134" spans="1:12" ht="16.5" customHeight="1">
      <c r="A134" s="61"/>
      <c r="B134" s="60" t="s">
        <v>69</v>
      </c>
      <c r="C134" s="60" t="s">
        <v>70</v>
      </c>
      <c r="D134" s="62">
        <v>297</v>
      </c>
      <c r="E134" s="63">
        <v>5.777217924132723</v>
      </c>
      <c r="F134" s="63">
        <v>2.316441376394135</v>
      </c>
      <c r="G134" s="64">
        <v>0.3838171818050168</v>
      </c>
      <c r="H134" s="63"/>
      <c r="I134" s="63">
        <v>8.569304874451348</v>
      </c>
      <c r="J134" s="60" t="s">
        <v>34</v>
      </c>
      <c r="K134" s="64"/>
      <c r="L134" s="60"/>
    </row>
    <row r="135" spans="1:12" ht="16.5" customHeight="1">
      <c r="A135" s="61"/>
      <c r="B135" s="60" t="s">
        <v>71</v>
      </c>
      <c r="C135" s="60" t="s">
        <v>72</v>
      </c>
      <c r="D135" s="62">
        <v>299</v>
      </c>
      <c r="E135" s="63">
        <v>4.332302267358799</v>
      </c>
      <c r="F135" s="63">
        <v>1.828905839691338</v>
      </c>
      <c r="G135" s="64">
        <v>0.39261821209903136</v>
      </c>
      <c r="H135" s="63"/>
      <c r="I135" s="63">
        <v>2.662615532994016</v>
      </c>
      <c r="J135" s="60" t="s">
        <v>34</v>
      </c>
      <c r="K135" s="64"/>
      <c r="L135" s="60"/>
    </row>
    <row r="136" spans="1:12" ht="16.5" customHeight="1">
      <c r="A136" s="61"/>
      <c r="B136" s="60" t="s">
        <v>73</v>
      </c>
      <c r="C136" s="60" t="s">
        <v>74</v>
      </c>
      <c r="D136" s="62">
        <v>285</v>
      </c>
      <c r="E136" s="63">
        <v>3.586637624484769</v>
      </c>
      <c r="F136" s="63">
        <v>1.685478611277505</v>
      </c>
      <c r="G136" s="64">
        <v>0.4260250583890221</v>
      </c>
      <c r="H136" s="63"/>
      <c r="I136" s="63">
        <v>0</v>
      </c>
      <c r="J136" s="60" t="s">
        <v>34</v>
      </c>
      <c r="K136" s="64"/>
      <c r="L136" s="60" t="s">
        <v>58</v>
      </c>
    </row>
    <row r="137" spans="1:12" ht="16.5" customHeight="1">
      <c r="A137" s="61"/>
      <c r="B137" s="60" t="s">
        <v>75</v>
      </c>
      <c r="C137" s="60" t="s">
        <v>76</v>
      </c>
      <c r="D137" s="62">
        <v>300</v>
      </c>
      <c r="E137" s="63">
        <v>4.255065502465412</v>
      </c>
      <c r="F137" s="63">
        <v>1.7075697040262054</v>
      </c>
      <c r="G137" s="64">
        <v>0.3737078854229337</v>
      </c>
      <c r="H137" s="63"/>
      <c r="I137" s="63">
        <v>2.3618247659537657</v>
      </c>
      <c r="J137" s="60" t="s">
        <v>34</v>
      </c>
      <c r="K137" s="64"/>
      <c r="L137" s="60"/>
    </row>
    <row r="138" spans="1:12" ht="16.5" customHeight="1">
      <c r="A138" s="61"/>
      <c r="B138" s="60" t="s">
        <v>77</v>
      </c>
      <c r="C138" s="60" t="s">
        <v>78</v>
      </c>
      <c r="D138" s="62">
        <v>146</v>
      </c>
      <c r="E138" s="63">
        <v>3.4598916608699333</v>
      </c>
      <c r="F138" s="63">
        <v>1.6829614757029157</v>
      </c>
      <c r="G138" s="64">
        <v>0.4080554213011204</v>
      </c>
      <c r="H138" s="63"/>
      <c r="I138" s="63">
        <v>0</v>
      </c>
      <c r="J138" s="60" t="s">
        <v>34</v>
      </c>
      <c r="K138" s="64"/>
      <c r="L138" s="60" t="s">
        <v>58</v>
      </c>
    </row>
    <row r="139" spans="1:12" ht="16.5" customHeight="1">
      <c r="A139" s="61"/>
      <c r="B139" s="60" t="s">
        <v>79</v>
      </c>
      <c r="C139" s="60" t="s">
        <v>80</v>
      </c>
      <c r="D139" s="62">
        <v>307</v>
      </c>
      <c r="E139" s="63">
        <v>3.4911519371724427</v>
      </c>
      <c r="F139" s="63">
        <v>1.8202094561724378</v>
      </c>
      <c r="G139" s="64">
        <v>0.44265352864115315</v>
      </c>
      <c r="H139" s="63"/>
      <c r="I139" s="63">
        <v>0</v>
      </c>
      <c r="J139" s="60" t="s">
        <v>34</v>
      </c>
      <c r="K139" s="64"/>
      <c r="L139" s="60" t="s">
        <v>58</v>
      </c>
    </row>
    <row r="140" spans="1:12" ht="16.5" customHeight="1">
      <c r="A140" s="61"/>
      <c r="B140" s="60" t="s">
        <v>81</v>
      </c>
      <c r="C140" s="60" t="s">
        <v>82</v>
      </c>
      <c r="D140" s="62">
        <v>285</v>
      </c>
      <c r="E140" s="63">
        <v>4.031519362860441</v>
      </c>
      <c r="F140" s="63">
        <v>1.5549008242925793</v>
      </c>
      <c r="G140" s="64">
        <v>0.4021151008773901</v>
      </c>
      <c r="H140" s="63"/>
      <c r="I140" s="63">
        <v>1.4730984512444376</v>
      </c>
      <c r="J140" s="60" t="s">
        <v>34</v>
      </c>
      <c r="K140" s="64"/>
      <c r="L140" s="60"/>
    </row>
    <row r="141" spans="1:12" ht="16.5" customHeight="1">
      <c r="A141" s="61"/>
      <c r="B141" s="60" t="s">
        <v>83</v>
      </c>
      <c r="C141" s="60" t="s">
        <v>84</v>
      </c>
      <c r="D141" s="62">
        <v>283</v>
      </c>
      <c r="E141" s="63">
        <v>3.4289112935751365</v>
      </c>
      <c r="F141" s="63">
        <v>1.6451621477575387</v>
      </c>
      <c r="G141" s="64">
        <v>0.4338509232318805</v>
      </c>
      <c r="H141" s="63"/>
      <c r="I141" s="63">
        <v>0</v>
      </c>
      <c r="J141" s="60" t="s">
        <v>34</v>
      </c>
      <c r="K141" s="64"/>
      <c r="L141" s="60" t="s">
        <v>58</v>
      </c>
    </row>
    <row r="142" spans="1:12" ht="16.5" customHeight="1">
      <c r="A142" s="61"/>
      <c r="B142" s="60" t="s">
        <v>85</v>
      </c>
      <c r="C142" s="60" t="s">
        <v>86</v>
      </c>
      <c r="D142" s="62">
        <v>299</v>
      </c>
      <c r="E142" s="63">
        <v>3.889051999280318</v>
      </c>
      <c r="F142" s="63">
        <v>1.7401263057337908</v>
      </c>
      <c r="G142" s="64">
        <v>0.4228662586896921</v>
      </c>
      <c r="H142" s="63"/>
      <c r="I142" s="63">
        <v>0.8504696067512241</v>
      </c>
      <c r="J142" s="60" t="s">
        <v>34</v>
      </c>
      <c r="K142" s="64"/>
      <c r="L142" s="60"/>
    </row>
    <row r="143" spans="1:12" ht="16.5" customHeight="1">
      <c r="A143" s="61"/>
      <c r="B143" s="60" t="s">
        <v>87</v>
      </c>
      <c r="C143" s="60" t="s">
        <v>88</v>
      </c>
      <c r="D143" s="62">
        <v>307</v>
      </c>
      <c r="E143" s="63">
        <v>5.623413251903492</v>
      </c>
      <c r="F143" s="63">
        <v>2.6886362016139644</v>
      </c>
      <c r="G143" s="64">
        <v>0.4621449094474482</v>
      </c>
      <c r="H143" s="63"/>
      <c r="I143" s="63">
        <v>7.904114452127192</v>
      </c>
      <c r="J143" s="60" t="s">
        <v>34</v>
      </c>
      <c r="K143" s="64"/>
      <c r="L143" s="60"/>
    </row>
    <row r="144" spans="1:12" ht="16.5" customHeight="1">
      <c r="A144" s="61"/>
      <c r="B144" s="60" t="s">
        <v>89</v>
      </c>
      <c r="C144" s="60" t="s">
        <v>90</v>
      </c>
      <c r="D144" s="62">
        <v>260</v>
      </c>
      <c r="E144" s="63">
        <v>12.52149689065557</v>
      </c>
      <c r="F144" s="63">
        <v>6.044399811418068</v>
      </c>
      <c r="G144" s="64">
        <v>0.4764092208757089</v>
      </c>
      <c r="H144" s="63"/>
      <c r="I144" s="63">
        <v>44.04918023548745</v>
      </c>
      <c r="J144" s="60" t="s">
        <v>34</v>
      </c>
      <c r="K144" s="64"/>
      <c r="L144" s="60"/>
    </row>
    <row r="145" spans="1:12" ht="16.5" customHeight="1">
      <c r="A145" s="61"/>
      <c r="B145" s="60" t="s">
        <v>91</v>
      </c>
      <c r="C145" s="60" t="s">
        <v>92</v>
      </c>
      <c r="D145" s="62">
        <v>267</v>
      </c>
      <c r="E145" s="63">
        <v>16.697684466455627</v>
      </c>
      <c r="F145" s="63">
        <v>8.549997020794336</v>
      </c>
      <c r="G145" s="64">
        <v>0.506981468496785</v>
      </c>
      <c r="H145" s="63"/>
      <c r="I145" s="63">
        <v>69.79593509685655</v>
      </c>
      <c r="J145" s="60" t="s">
        <v>34</v>
      </c>
      <c r="K145" s="64"/>
      <c r="L145" s="60"/>
    </row>
    <row r="146" spans="1:12" ht="16.5" customHeight="1">
      <c r="A146" s="61"/>
      <c r="B146" s="60" t="s">
        <v>93</v>
      </c>
      <c r="C146" s="60" t="s">
        <v>94</v>
      </c>
      <c r="D146" s="62">
        <v>273</v>
      </c>
      <c r="E146" s="63">
        <v>12.98019599018381</v>
      </c>
      <c r="F146" s="63">
        <v>7.0767813721614194</v>
      </c>
      <c r="G146" s="64">
        <v>0.5074496601439078</v>
      </c>
      <c r="H146" s="63"/>
      <c r="I146" s="63">
        <v>46.774396065322236</v>
      </c>
      <c r="J146" s="60" t="s">
        <v>34</v>
      </c>
      <c r="K146" s="64"/>
      <c r="L146" s="60"/>
    </row>
    <row r="147" spans="1:12" ht="16.5" customHeight="1">
      <c r="A147" s="61"/>
      <c r="B147" s="60" t="s">
        <v>95</v>
      </c>
      <c r="C147" s="60" t="s">
        <v>96</v>
      </c>
      <c r="D147" s="62">
        <v>275</v>
      </c>
      <c r="E147" s="63">
        <v>11.139738599948027</v>
      </c>
      <c r="F147" s="63">
        <v>5.646549954160591</v>
      </c>
      <c r="G147" s="64">
        <v>0.47919428112530615</v>
      </c>
      <c r="H147" s="63"/>
      <c r="I147" s="63">
        <v>36.02509962962158</v>
      </c>
      <c r="J147" s="60" t="s">
        <v>34</v>
      </c>
      <c r="K147" s="64"/>
      <c r="L147" s="60"/>
    </row>
    <row r="148" spans="1:12" ht="16.5" customHeight="1">
      <c r="A148" s="61"/>
      <c r="B148" s="60" t="s">
        <v>97</v>
      </c>
      <c r="C148" s="60" t="s">
        <v>98</v>
      </c>
      <c r="D148" s="62">
        <v>275</v>
      </c>
      <c r="E148" s="63">
        <v>14.855080171727757</v>
      </c>
      <c r="F148" s="63">
        <v>7.800351005814222</v>
      </c>
      <c r="G148" s="64">
        <v>0.5394439743002563</v>
      </c>
      <c r="H148" s="63"/>
      <c r="I148" s="63">
        <v>58.1924191061235</v>
      </c>
      <c r="J148" s="60" t="s">
        <v>34</v>
      </c>
      <c r="K148" s="64"/>
      <c r="L148" s="60"/>
    </row>
    <row r="149" spans="1:12" ht="16.5" customHeight="1">
      <c r="A149" s="61"/>
      <c r="B149" s="60" t="s">
        <v>99</v>
      </c>
      <c r="C149" s="60" t="s">
        <v>100</v>
      </c>
      <c r="D149" s="62">
        <v>297</v>
      </c>
      <c r="E149" s="63">
        <v>7.843885581451565</v>
      </c>
      <c r="F149" s="63">
        <v>4.3906397098141445</v>
      </c>
      <c r="G149" s="64">
        <v>0.5416545607353904</v>
      </c>
      <c r="H149" s="63"/>
      <c r="I149" s="63">
        <v>18.285904290641696</v>
      </c>
      <c r="J149" s="60" t="s">
        <v>34</v>
      </c>
      <c r="K149" s="64"/>
      <c r="L149" s="60"/>
    </row>
    <row r="150" spans="1:12" ht="16.5" customHeight="1">
      <c r="A150" s="61"/>
      <c r="B150" s="60" t="s">
        <v>101</v>
      </c>
      <c r="C150" s="60" t="s">
        <v>102</v>
      </c>
      <c r="D150" s="62">
        <v>267</v>
      </c>
      <c r="E150" s="63">
        <v>14.201811696858718</v>
      </c>
      <c r="F150" s="63">
        <v>7.716780601218184</v>
      </c>
      <c r="G150" s="64">
        <v>0.49057308059817417</v>
      </c>
      <c r="H150" s="63"/>
      <c r="I150" s="63">
        <v>54.165968668190324</v>
      </c>
      <c r="J150" s="60" t="s">
        <v>34</v>
      </c>
      <c r="K150" s="64"/>
      <c r="L150" s="60"/>
    </row>
    <row r="151" spans="1:12" ht="16.5" customHeight="1">
      <c r="A151" s="61"/>
      <c r="B151" s="60" t="s">
        <v>103</v>
      </c>
      <c r="C151" s="60" t="s">
        <v>104</v>
      </c>
      <c r="D151" s="62">
        <v>266</v>
      </c>
      <c r="E151" s="63">
        <v>12.409377607517198</v>
      </c>
      <c r="F151" s="63">
        <v>6.020223610999523</v>
      </c>
      <c r="G151" s="64">
        <v>0.48264016592272513</v>
      </c>
      <c r="H151" s="63"/>
      <c r="I151" s="63">
        <v>43.387498624366046</v>
      </c>
      <c r="J151" s="60" t="s">
        <v>34</v>
      </c>
      <c r="K151" s="64"/>
      <c r="L151" s="60"/>
    </row>
    <row r="152" spans="1:12" ht="16.5" customHeight="1">
      <c r="A152" s="61"/>
      <c r="B152" s="60" t="s">
        <v>105</v>
      </c>
      <c r="C152" s="60" t="s">
        <v>106</v>
      </c>
      <c r="D152" s="62">
        <v>273</v>
      </c>
      <c r="E152" s="63">
        <v>6.611690262414817</v>
      </c>
      <c r="F152" s="63">
        <v>3.866434482900808</v>
      </c>
      <c r="G152" s="64">
        <v>0.5264149969985106</v>
      </c>
      <c r="H152" s="63"/>
      <c r="I152" s="63">
        <v>12.327588461942605</v>
      </c>
      <c r="J152" s="60" t="s">
        <v>34</v>
      </c>
      <c r="K152" s="64"/>
      <c r="L152" s="60"/>
    </row>
    <row r="153" spans="1:12" ht="16.5" customHeight="1">
      <c r="A153" s="61"/>
      <c r="B153" s="60" t="s">
        <v>107</v>
      </c>
      <c r="C153" s="60" t="s">
        <v>108</v>
      </c>
      <c r="D153" s="62">
        <v>297</v>
      </c>
      <c r="E153" s="63">
        <v>5.988854334916462</v>
      </c>
      <c r="F153" s="63">
        <v>3.2556985637860425</v>
      </c>
      <c r="G153" s="64">
        <v>0.5030011085951033</v>
      </c>
      <c r="H153" s="63"/>
      <c r="I153" s="63">
        <v>9.49904033066538</v>
      </c>
      <c r="J153" s="60" t="s">
        <v>34</v>
      </c>
      <c r="K153" s="64"/>
      <c r="L153" s="60"/>
    </row>
    <row r="154" spans="1:12" ht="16.5" customHeight="1">
      <c r="A154" s="61"/>
      <c r="B154" s="60" t="s">
        <v>109</v>
      </c>
      <c r="C154" s="60" t="s">
        <v>110</v>
      </c>
      <c r="D154" s="62">
        <v>291</v>
      </c>
      <c r="E154" s="63">
        <v>5.882084376196872</v>
      </c>
      <c r="F154" s="63">
        <v>3.2358771766976773</v>
      </c>
      <c r="G154" s="64">
        <v>0.4937457021377893</v>
      </c>
      <c r="H154" s="63"/>
      <c r="I154" s="63">
        <v>9.027926434413098</v>
      </c>
      <c r="J154" s="60" t="s">
        <v>34</v>
      </c>
      <c r="K154" s="64"/>
      <c r="L154" s="60"/>
    </row>
    <row r="155" spans="1:12" ht="16.5" customHeight="1">
      <c r="A155" s="61"/>
      <c r="B155" s="60" t="s">
        <v>111</v>
      </c>
      <c r="C155" s="60" t="s">
        <v>112</v>
      </c>
      <c r="D155" s="62">
        <v>279</v>
      </c>
      <c r="E155" s="63">
        <v>5.882084376196872</v>
      </c>
      <c r="F155" s="63">
        <v>3.0369567895228657</v>
      </c>
      <c r="G155" s="64">
        <v>0.4723585839179884</v>
      </c>
      <c r="H155" s="63"/>
      <c r="I155" s="63">
        <v>9.027926434413098</v>
      </c>
      <c r="J155" s="60" t="s">
        <v>34</v>
      </c>
      <c r="K155" s="64"/>
      <c r="L155" s="60"/>
    </row>
    <row r="156" spans="1:12" ht="16.5" customHeight="1">
      <c r="A156" s="61"/>
      <c r="B156" s="60" t="s">
        <v>113</v>
      </c>
      <c r="C156" s="60" t="s">
        <v>114</v>
      </c>
      <c r="D156" s="62">
        <v>285</v>
      </c>
      <c r="E156" s="63">
        <v>11.547819846894583</v>
      </c>
      <c r="F156" s="63">
        <v>6.218507362161024</v>
      </c>
      <c r="G156" s="64">
        <v>0.533131654389678</v>
      </c>
      <c r="H156" s="63"/>
      <c r="I156" s="63">
        <v>38.36433740289719</v>
      </c>
      <c r="J156" s="60" t="s">
        <v>34</v>
      </c>
      <c r="K156" s="64"/>
      <c r="L156" s="60"/>
    </row>
    <row r="157" spans="1:12" ht="16.5" customHeight="1">
      <c r="A157" s="61"/>
      <c r="B157" s="60" t="s">
        <v>115</v>
      </c>
      <c r="C157" s="60" t="s">
        <v>116</v>
      </c>
      <c r="D157" s="62">
        <v>251</v>
      </c>
      <c r="E157" s="63">
        <v>11.970850304957304</v>
      </c>
      <c r="F157" s="63">
        <v>6.5264877750012324</v>
      </c>
      <c r="G157" s="64">
        <v>0.5265998544251144</v>
      </c>
      <c r="H157" s="63"/>
      <c r="I157" s="63">
        <v>40.816879277641526</v>
      </c>
      <c r="J157" s="60" t="s">
        <v>34</v>
      </c>
      <c r="K157" s="64"/>
      <c r="L157" s="60"/>
    </row>
    <row r="158" spans="1:12" ht="16.5" customHeight="1">
      <c r="A158" s="61"/>
      <c r="B158" s="60" t="s">
        <v>117</v>
      </c>
      <c r="C158" s="60" t="s">
        <v>118</v>
      </c>
      <c r="D158" s="62">
        <v>261</v>
      </c>
      <c r="E158" s="63">
        <v>7.1049741144267875</v>
      </c>
      <c r="F158" s="63">
        <v>4.226000090831361</v>
      </c>
      <c r="G158" s="64">
        <v>0.5216179901841697</v>
      </c>
      <c r="H158" s="63"/>
      <c r="I158" s="63">
        <v>14.658747324812126</v>
      </c>
      <c r="J158" s="60" t="s">
        <v>34</v>
      </c>
      <c r="K158" s="64"/>
      <c r="L158" s="60"/>
    </row>
    <row r="159" spans="1:12" ht="16.5" customHeight="1">
      <c r="A159" s="61"/>
      <c r="B159" s="60" t="s">
        <v>119</v>
      </c>
      <c r="C159" s="60" t="s">
        <v>120</v>
      </c>
      <c r="D159" s="62">
        <v>286</v>
      </c>
      <c r="E159" s="63">
        <v>6.435669750977288</v>
      </c>
      <c r="F159" s="63">
        <v>4.059737430599519</v>
      </c>
      <c r="G159" s="64">
        <v>0.5521175243207147</v>
      </c>
      <c r="H159" s="63"/>
      <c r="I159" s="63">
        <v>11.514717264471106</v>
      </c>
      <c r="J159" s="60" t="s">
        <v>34</v>
      </c>
      <c r="K159" s="64"/>
      <c r="L159" s="60"/>
    </row>
    <row r="160" spans="1:12" ht="16.5" customHeight="1">
      <c r="A160" s="61"/>
      <c r="B160" s="60" t="s">
        <v>121</v>
      </c>
      <c r="C160" s="60" t="s">
        <v>122</v>
      </c>
      <c r="D160" s="62">
        <v>276</v>
      </c>
      <c r="E160" s="63">
        <v>7.233941627366749</v>
      </c>
      <c r="F160" s="63">
        <v>4.19664321487489</v>
      </c>
      <c r="G160" s="64">
        <v>0.5292134846533649</v>
      </c>
      <c r="H160" s="63"/>
      <c r="I160" s="63">
        <v>15.280556428686065</v>
      </c>
      <c r="J160" s="60" t="s">
        <v>34</v>
      </c>
      <c r="K160" s="64"/>
      <c r="L160" s="60"/>
    </row>
    <row r="161" spans="1:12" ht="16.5" customHeight="1">
      <c r="A161" s="61"/>
      <c r="B161" s="60" t="s">
        <v>123</v>
      </c>
      <c r="C161" s="60" t="s">
        <v>124</v>
      </c>
      <c r="D161" s="62">
        <v>277</v>
      </c>
      <c r="E161" s="63">
        <v>12.863969449369746</v>
      </c>
      <c r="F161" s="63">
        <v>7.986984563513792</v>
      </c>
      <c r="G161" s="64">
        <v>0.6108499980647741</v>
      </c>
      <c r="H161" s="63"/>
      <c r="I161" s="63">
        <v>46.08115678837406</v>
      </c>
      <c r="J161" s="60" t="s">
        <v>34</v>
      </c>
      <c r="K161" s="64"/>
      <c r="L161" s="60"/>
    </row>
    <row r="162" spans="1:12" ht="16.5" customHeight="1">
      <c r="A162" s="61"/>
      <c r="B162" s="60" t="s">
        <v>125</v>
      </c>
      <c r="C162" s="60" t="s">
        <v>126</v>
      </c>
      <c r="D162" s="62">
        <v>268</v>
      </c>
      <c r="E162" s="63">
        <v>16.54817099943182</v>
      </c>
      <c r="F162" s="63">
        <v>9.479932048481315</v>
      </c>
      <c r="G162" s="64">
        <v>0.5111892170200216</v>
      </c>
      <c r="H162" s="63"/>
      <c r="I162" s="63">
        <v>68.84173980826517</v>
      </c>
      <c r="J162" s="60" t="s">
        <v>34</v>
      </c>
      <c r="K162" s="64"/>
      <c r="L162" s="60"/>
    </row>
    <row r="163" spans="1:12" ht="16.5" customHeight="1">
      <c r="A163" s="61"/>
      <c r="B163" s="60" t="s">
        <v>127</v>
      </c>
      <c r="C163" s="60" t="s">
        <v>128</v>
      </c>
      <c r="D163" s="62">
        <v>279</v>
      </c>
      <c r="E163" s="63">
        <v>19.988548118735114</v>
      </c>
      <c r="F163" s="63">
        <v>11.889465812178637</v>
      </c>
      <c r="G163" s="64">
        <v>0.5767445668952224</v>
      </c>
      <c r="H163" s="63"/>
      <c r="I163" s="63">
        <v>91.29183931651674</v>
      </c>
      <c r="J163" s="60" t="s">
        <v>34</v>
      </c>
      <c r="K163" s="64"/>
      <c r="L163" s="60"/>
    </row>
    <row r="164" spans="1:12" ht="16.5" customHeight="1">
      <c r="A164" s="61"/>
      <c r="B164" s="60" t="s">
        <v>129</v>
      </c>
      <c r="C164" s="60" t="s">
        <v>130</v>
      </c>
      <c r="D164" s="62">
        <v>300</v>
      </c>
      <c r="E164" s="63">
        <v>16.399996297484478</v>
      </c>
      <c r="F164" s="63">
        <v>11.721781572828666</v>
      </c>
      <c r="G164" s="64">
        <v>0.5650685483840331</v>
      </c>
      <c r="H164" s="63"/>
      <c r="I164" s="63">
        <v>67.89819792667319</v>
      </c>
      <c r="J164" s="60" t="s">
        <v>34</v>
      </c>
      <c r="K164" s="64"/>
      <c r="L164" s="60"/>
    </row>
    <row r="165" spans="1:12" ht="16.5" customHeight="1">
      <c r="A165" s="61"/>
      <c r="B165" s="60" t="s">
        <v>131</v>
      </c>
      <c r="C165" s="60" t="s">
        <v>132</v>
      </c>
      <c r="D165" s="62">
        <v>276</v>
      </c>
      <c r="E165" s="63">
        <v>10.649856353504294</v>
      </c>
      <c r="F165" s="63">
        <v>6.54921097255736</v>
      </c>
      <c r="G165" s="64">
        <v>0.5340024823195024</v>
      </c>
      <c r="H165" s="63"/>
      <c r="I165" s="63">
        <v>33.25340612684844</v>
      </c>
      <c r="J165" s="60" t="s">
        <v>34</v>
      </c>
      <c r="K165" s="64"/>
      <c r="L165" s="60"/>
    </row>
    <row r="166" spans="1:12" ht="16.5" customHeight="1">
      <c r="A166" s="61"/>
      <c r="B166" s="60" t="s">
        <v>133</v>
      </c>
      <c r="C166" s="60" t="s">
        <v>134</v>
      </c>
      <c r="D166" s="62">
        <v>259</v>
      </c>
      <c r="E166" s="63">
        <v>6.792525070055477</v>
      </c>
      <c r="F166" s="63">
        <v>4.2183750859005285</v>
      </c>
      <c r="G166" s="64">
        <v>0.5219952033474284</v>
      </c>
      <c r="H166" s="63"/>
      <c r="I166" s="63">
        <v>13.173268107581817</v>
      </c>
      <c r="J166" s="60" t="s">
        <v>34</v>
      </c>
      <c r="K166" s="64"/>
      <c r="L166" s="60"/>
    </row>
    <row r="167" spans="1:12" ht="16.5" customHeight="1">
      <c r="A167" s="61"/>
      <c r="B167" s="60" t="s">
        <v>135</v>
      </c>
      <c r="C167" s="60" t="s">
        <v>136</v>
      </c>
      <c r="D167" s="62">
        <v>317</v>
      </c>
      <c r="E167" s="63">
        <v>5.376117474555826</v>
      </c>
      <c r="F167" s="63">
        <v>2.701825913471186</v>
      </c>
      <c r="G167" s="64">
        <v>0.4657934483449857</v>
      </c>
      <c r="H167" s="63"/>
      <c r="I167" s="63">
        <v>6.85351679718986</v>
      </c>
      <c r="J167" s="60" t="s">
        <v>34</v>
      </c>
      <c r="K167" s="64"/>
      <c r="L167" s="60"/>
    </row>
    <row r="168" spans="1:12" ht="16.5" customHeight="1">
      <c r="A168" s="61"/>
      <c r="B168" s="60" t="s">
        <v>137</v>
      </c>
      <c r="C168" s="60" t="s">
        <v>138</v>
      </c>
      <c r="D168" s="62">
        <v>295</v>
      </c>
      <c r="E168" s="63">
        <v>14.722065648435409</v>
      </c>
      <c r="F168" s="63">
        <v>7.604764661843138</v>
      </c>
      <c r="G168" s="64">
        <v>0.49470790533499326</v>
      </c>
      <c r="H168" s="63"/>
      <c r="I168" s="63">
        <v>57.36864257803162</v>
      </c>
      <c r="J168" s="60" t="s">
        <v>34</v>
      </c>
      <c r="K168" s="64"/>
      <c r="L168" s="60"/>
    </row>
    <row r="169" spans="1:12" ht="16.5" customHeight="1">
      <c r="A169" s="61"/>
      <c r="B169" s="60" t="s">
        <v>139</v>
      </c>
      <c r="C169" s="60" t="s">
        <v>140</v>
      </c>
      <c r="D169" s="62">
        <v>285</v>
      </c>
      <c r="E169" s="63">
        <v>5.2802714564813185</v>
      </c>
      <c r="F169" s="63">
        <v>2.8376540089281783</v>
      </c>
      <c r="G169" s="64">
        <v>0.4907827048667926</v>
      </c>
      <c r="H169" s="63"/>
      <c r="I169" s="63">
        <v>6.45268326776916</v>
      </c>
      <c r="J169" s="60" t="s">
        <v>34</v>
      </c>
      <c r="K169" s="64"/>
      <c r="L169" s="60"/>
    </row>
    <row r="170" spans="1:12" ht="16.5" customHeight="1">
      <c r="A170" s="61"/>
      <c r="B170" s="60" t="s">
        <v>141</v>
      </c>
      <c r="C170" s="60" t="s">
        <v>142</v>
      </c>
      <c r="D170" s="62">
        <v>285</v>
      </c>
      <c r="E170" s="63">
        <v>5.139696800771513</v>
      </c>
      <c r="F170" s="63">
        <v>2.940768081721495</v>
      </c>
      <c r="G170" s="64">
        <v>0.4904047997204493</v>
      </c>
      <c r="H170" s="63"/>
      <c r="I170" s="63">
        <v>5.871228166424884</v>
      </c>
      <c r="J170" s="60" t="s">
        <v>34</v>
      </c>
      <c r="K170" s="64"/>
      <c r="L170" s="60"/>
    </row>
    <row r="171" spans="1:12" ht="16.5" customHeight="1">
      <c r="A171" s="61"/>
      <c r="B171" s="60" t="s">
        <v>143</v>
      </c>
      <c r="C171" s="60" t="s">
        <v>144</v>
      </c>
      <c r="D171" s="62">
        <v>285</v>
      </c>
      <c r="E171" s="63">
        <v>9.646616199111996</v>
      </c>
      <c r="F171" s="63">
        <v>6.690725334469813</v>
      </c>
      <c r="G171" s="64">
        <v>0.558800229028752</v>
      </c>
      <c r="H171" s="63"/>
      <c r="I171" s="63">
        <v>27.711895078665055</v>
      </c>
      <c r="J171" s="60" t="s">
        <v>34</v>
      </c>
      <c r="K171" s="64"/>
      <c r="L171" s="60"/>
    </row>
    <row r="172" spans="1:12" ht="16.5" customHeight="1">
      <c r="A172" s="61"/>
      <c r="B172" s="60" t="s">
        <v>145</v>
      </c>
      <c r="C172" s="60" t="s">
        <v>146</v>
      </c>
      <c r="D172" s="62">
        <v>266</v>
      </c>
      <c r="E172" s="63">
        <v>7.233941627366749</v>
      </c>
      <c r="F172" s="63">
        <v>4.483624257146896</v>
      </c>
      <c r="G172" s="64">
        <v>0.5167541771035112</v>
      </c>
      <c r="H172" s="63"/>
      <c r="I172" s="63">
        <v>15.280556428686065</v>
      </c>
      <c r="J172" s="60" t="s">
        <v>34</v>
      </c>
      <c r="K172" s="64"/>
      <c r="L172" s="60"/>
    </row>
    <row r="173" spans="1:12" ht="16.5" customHeight="1">
      <c r="A173" s="78" t="s">
        <v>149</v>
      </c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</row>
    <row r="174" spans="1:12" ht="13.5" customHeight="1">
      <c r="A174" s="61"/>
      <c r="B174" s="59" t="s">
        <v>21</v>
      </c>
      <c r="C174" s="59" t="s">
        <v>22</v>
      </c>
      <c r="D174" s="59" t="s">
        <v>23</v>
      </c>
      <c r="E174" s="59" t="s">
        <v>24</v>
      </c>
      <c r="F174" s="59" t="s">
        <v>25</v>
      </c>
      <c r="G174" s="59" t="s">
        <v>26</v>
      </c>
      <c r="H174" s="59" t="s">
        <v>27</v>
      </c>
      <c r="I174" s="59" t="s">
        <v>28</v>
      </c>
      <c r="J174" s="59" t="s">
        <v>29</v>
      </c>
      <c r="K174" s="59" t="s">
        <v>30</v>
      </c>
      <c r="L174" s="59" t="s">
        <v>31</v>
      </c>
    </row>
    <row r="175" spans="1:12" ht="16.5" customHeight="1">
      <c r="A175" s="61"/>
      <c r="B175" s="60" t="s">
        <v>32</v>
      </c>
      <c r="C175" s="60" t="s">
        <v>33</v>
      </c>
      <c r="D175" s="62">
        <v>264</v>
      </c>
      <c r="E175" s="63">
        <v>3.278121151393459</v>
      </c>
      <c r="F175" s="63">
        <v>1.4264278089220102</v>
      </c>
      <c r="G175" s="64">
        <v>0.37405147125267507</v>
      </c>
      <c r="H175" s="63">
        <v>0</v>
      </c>
      <c r="I175" s="63">
        <v>0</v>
      </c>
      <c r="J175" s="60" t="s">
        <v>34</v>
      </c>
      <c r="K175" s="64">
        <v>0</v>
      </c>
      <c r="L175" s="60" t="s">
        <v>35</v>
      </c>
    </row>
    <row r="176" spans="1:12" ht="16.5" customHeight="1">
      <c r="A176" s="61"/>
      <c r="B176" s="60" t="s">
        <v>36</v>
      </c>
      <c r="C176" s="60" t="s">
        <v>37</v>
      </c>
      <c r="D176" s="62">
        <v>284</v>
      </c>
      <c r="E176" s="63">
        <v>17.782794100389236</v>
      </c>
      <c r="F176" s="63">
        <v>3.9095214906089724</v>
      </c>
      <c r="G176" s="64">
        <v>0.21404625519045375</v>
      </c>
      <c r="H176" s="63">
        <v>19.53125</v>
      </c>
      <c r="I176" s="63">
        <v>17.41712847237529</v>
      </c>
      <c r="J176" s="60" t="s">
        <v>34</v>
      </c>
      <c r="K176" s="64">
        <v>0.8917569777856148</v>
      </c>
      <c r="L176" s="60"/>
    </row>
    <row r="177" spans="1:12" ht="16.5" customHeight="1">
      <c r="A177" s="61"/>
      <c r="B177" s="60" t="s">
        <v>39</v>
      </c>
      <c r="C177" s="60" t="s">
        <v>40</v>
      </c>
      <c r="D177" s="62">
        <v>307</v>
      </c>
      <c r="E177" s="63">
        <v>32.48768383370233</v>
      </c>
      <c r="F177" s="63">
        <v>6.026808346644469</v>
      </c>
      <c r="G177" s="64">
        <v>0.19652832887612098</v>
      </c>
      <c r="H177" s="63">
        <v>39.0625</v>
      </c>
      <c r="I177" s="63">
        <v>38.819757990818275</v>
      </c>
      <c r="J177" s="60" t="s">
        <v>34</v>
      </c>
      <c r="K177" s="64">
        <v>0.9937858045649478</v>
      </c>
      <c r="L177" s="60"/>
    </row>
    <row r="178" spans="1:12" ht="16.5" customHeight="1">
      <c r="A178" s="61"/>
      <c r="B178" s="60" t="s">
        <v>42</v>
      </c>
      <c r="C178" s="60" t="s">
        <v>43</v>
      </c>
      <c r="D178" s="62">
        <v>271</v>
      </c>
      <c r="E178" s="63">
        <v>56.234132519034915</v>
      </c>
      <c r="F178" s="63">
        <v>9.521024595716579</v>
      </c>
      <c r="G178" s="64">
        <v>0.15594513005048732</v>
      </c>
      <c r="H178" s="63">
        <v>78.125</v>
      </c>
      <c r="I178" s="63">
        <v>76.25511084513192</v>
      </c>
      <c r="J178" s="60" t="s">
        <v>34</v>
      </c>
      <c r="K178" s="64">
        <v>0.9760654188176886</v>
      </c>
      <c r="L178" s="60"/>
    </row>
    <row r="179" spans="1:12" ht="16.5" customHeight="1">
      <c r="A179" s="61"/>
      <c r="B179" s="60" t="s">
        <v>44</v>
      </c>
      <c r="C179" s="60" t="s">
        <v>45</v>
      </c>
      <c r="D179" s="62">
        <v>280</v>
      </c>
      <c r="E179" s="63">
        <v>99.10458562488608</v>
      </c>
      <c r="F179" s="63">
        <v>15.14360143012156</v>
      </c>
      <c r="G179" s="64">
        <v>0.17884613865817717</v>
      </c>
      <c r="H179" s="63">
        <v>156.25</v>
      </c>
      <c r="I179" s="63">
        <v>149.27502185411848</v>
      </c>
      <c r="J179" s="60" t="s">
        <v>34</v>
      </c>
      <c r="K179" s="64">
        <v>0.9553601398663583</v>
      </c>
      <c r="L179" s="60"/>
    </row>
    <row r="180" spans="1:12" ht="16.5" customHeight="1">
      <c r="A180" s="61"/>
      <c r="B180" s="60" t="s">
        <v>46</v>
      </c>
      <c r="C180" s="60" t="s">
        <v>47</v>
      </c>
      <c r="D180" s="62">
        <v>277</v>
      </c>
      <c r="E180" s="63">
        <v>201.69145547303307</v>
      </c>
      <c r="F180" s="63">
        <v>38.0065711347885</v>
      </c>
      <c r="G180" s="64">
        <v>0.19639333835431888</v>
      </c>
      <c r="H180" s="63">
        <v>312.5</v>
      </c>
      <c r="I180" s="63">
        <v>342.0415776513037</v>
      </c>
      <c r="J180" s="60" t="s">
        <v>34</v>
      </c>
      <c r="K180" s="64">
        <v>1.094533048484172</v>
      </c>
      <c r="L180" s="60"/>
    </row>
    <row r="181" spans="1:12" ht="16.5" customHeight="1">
      <c r="A181" s="61"/>
      <c r="B181" s="60" t="s">
        <v>48</v>
      </c>
      <c r="C181" s="60" t="s">
        <v>49</v>
      </c>
      <c r="D181" s="62">
        <v>289</v>
      </c>
      <c r="E181" s="63">
        <v>330.7739122991997</v>
      </c>
      <c r="F181" s="63">
        <v>75.27848896346431</v>
      </c>
      <c r="G181" s="64">
        <v>0.24358609718734683</v>
      </c>
      <c r="H181" s="63">
        <v>625</v>
      </c>
      <c r="I181" s="63">
        <v>609.9693333423268</v>
      </c>
      <c r="J181" s="60" t="s">
        <v>34</v>
      </c>
      <c r="K181" s="64">
        <v>0.9759509333477229</v>
      </c>
      <c r="L181" s="60"/>
    </row>
    <row r="182" spans="1:12" ht="16.5" customHeight="1">
      <c r="A182" s="61"/>
      <c r="B182" s="60" t="s">
        <v>50</v>
      </c>
      <c r="C182" s="60" t="s">
        <v>51</v>
      </c>
      <c r="D182" s="62">
        <v>311</v>
      </c>
      <c r="E182" s="63">
        <v>567.4221042796433</v>
      </c>
      <c r="F182" s="63">
        <v>131.47960572778396</v>
      </c>
      <c r="G182" s="64">
        <v>0.2715966530297744</v>
      </c>
      <c r="H182" s="63">
        <v>1250</v>
      </c>
      <c r="I182" s="63">
        <v>1155.742376855453</v>
      </c>
      <c r="J182" s="60" t="s">
        <v>34</v>
      </c>
      <c r="K182" s="64">
        <v>0.9245939014843623</v>
      </c>
      <c r="L182" s="60"/>
    </row>
    <row r="183" spans="1:12" ht="16.5" customHeight="1">
      <c r="A183" s="61"/>
      <c r="B183" s="60" t="s">
        <v>52</v>
      </c>
      <c r="C183" s="60" t="s">
        <v>53</v>
      </c>
      <c r="D183" s="62">
        <v>303</v>
      </c>
      <c r="E183" s="63">
        <v>1084.3169582371718</v>
      </c>
      <c r="F183" s="63">
        <v>191.8231405901573</v>
      </c>
      <c r="G183" s="64">
        <v>0.212101872155977</v>
      </c>
      <c r="H183" s="63">
        <v>2500</v>
      </c>
      <c r="I183" s="63">
        <v>2535.609139788066</v>
      </c>
      <c r="J183" s="60" t="s">
        <v>34</v>
      </c>
      <c r="K183" s="64">
        <v>1.0142436559152264</v>
      </c>
      <c r="L183" s="60"/>
    </row>
    <row r="184" spans="1:12" ht="16.5" customHeight="1">
      <c r="A184" s="61"/>
      <c r="B184" s="60" t="s">
        <v>54</v>
      </c>
      <c r="C184" s="60" t="s">
        <v>55</v>
      </c>
      <c r="D184" s="62">
        <v>266</v>
      </c>
      <c r="E184" s="63">
        <v>1893.8420273308902</v>
      </c>
      <c r="F184" s="63">
        <v>266.7665061111573</v>
      </c>
      <c r="G184" s="64">
        <v>0.1561202377927919</v>
      </c>
      <c r="H184" s="63">
        <v>5000</v>
      </c>
      <c r="I184" s="63">
        <v>5103.885224395166</v>
      </c>
      <c r="J184" s="60" t="s">
        <v>34</v>
      </c>
      <c r="K184" s="64">
        <v>1.0207770448790332</v>
      </c>
      <c r="L184" s="60"/>
    </row>
    <row r="185" spans="1:12" ht="16.5" customHeight="1">
      <c r="A185" s="61"/>
      <c r="B185" s="60" t="s">
        <v>56</v>
      </c>
      <c r="C185" s="60" t="s">
        <v>57</v>
      </c>
      <c r="D185" s="62">
        <v>292</v>
      </c>
      <c r="E185" s="63">
        <v>6.915821094890897</v>
      </c>
      <c r="F185" s="63">
        <v>1.9012906165761065</v>
      </c>
      <c r="G185" s="64">
        <v>0.2704910558935626</v>
      </c>
      <c r="H185" s="63"/>
      <c r="I185" s="63">
        <v>3.330125817675566</v>
      </c>
      <c r="J185" s="60" t="s">
        <v>34</v>
      </c>
      <c r="K185" s="64"/>
      <c r="L185" s="60"/>
    </row>
    <row r="186" spans="1:12" ht="16.5" customHeight="1">
      <c r="A186" s="61"/>
      <c r="B186" s="60" t="s">
        <v>59</v>
      </c>
      <c r="C186" s="60" t="s">
        <v>60</v>
      </c>
      <c r="D186" s="62">
        <v>273</v>
      </c>
      <c r="E186" s="63">
        <v>12.079007474252847</v>
      </c>
      <c r="F186" s="63">
        <v>3.7776017090077416</v>
      </c>
      <c r="G186" s="64">
        <v>0.3601216237047915</v>
      </c>
      <c r="H186" s="63"/>
      <c r="I186" s="63">
        <v>9.74406867280905</v>
      </c>
      <c r="J186" s="60" t="s">
        <v>34</v>
      </c>
      <c r="K186" s="64"/>
      <c r="L186" s="60"/>
    </row>
    <row r="187" spans="1:12" ht="16.5" customHeight="1">
      <c r="A187" s="61"/>
      <c r="B187" s="60" t="s">
        <v>61</v>
      </c>
      <c r="C187" s="60" t="s">
        <v>62</v>
      </c>
      <c r="D187" s="62">
        <v>282</v>
      </c>
      <c r="E187" s="63">
        <v>12.298262256557322</v>
      </c>
      <c r="F187" s="63">
        <v>2.86702290544402</v>
      </c>
      <c r="G187" s="64">
        <v>0.21791607827629342</v>
      </c>
      <c r="H187" s="63"/>
      <c r="I187" s="63">
        <v>10.029402077226436</v>
      </c>
      <c r="J187" s="60" t="s">
        <v>34</v>
      </c>
      <c r="K187" s="64"/>
      <c r="L187" s="60"/>
    </row>
    <row r="188" spans="1:12" ht="16.5" customHeight="1">
      <c r="A188" s="61"/>
      <c r="B188" s="60" t="s">
        <v>63</v>
      </c>
      <c r="C188" s="60" t="s">
        <v>64</v>
      </c>
      <c r="D188" s="62">
        <v>288</v>
      </c>
      <c r="E188" s="63">
        <v>10</v>
      </c>
      <c r="F188" s="63">
        <v>2.633643604650008</v>
      </c>
      <c r="G188" s="64">
        <v>0.2541588472438654</v>
      </c>
      <c r="H188" s="63"/>
      <c r="I188" s="63">
        <v>7.086017133240526</v>
      </c>
      <c r="J188" s="60" t="s">
        <v>34</v>
      </c>
      <c r="K188" s="64"/>
      <c r="L188" s="60"/>
    </row>
    <row r="189" spans="1:12" ht="16.5" customHeight="1">
      <c r="A189" s="61"/>
      <c r="B189" s="60" t="s">
        <v>65</v>
      </c>
      <c r="C189" s="60" t="s">
        <v>66</v>
      </c>
      <c r="D189" s="62">
        <v>282</v>
      </c>
      <c r="E189" s="63">
        <v>21.67392169568418</v>
      </c>
      <c r="F189" s="63">
        <v>3.964578796753974</v>
      </c>
      <c r="G189" s="64">
        <v>0.17550872517069602</v>
      </c>
      <c r="H189" s="63"/>
      <c r="I189" s="63">
        <v>22.891781735315643</v>
      </c>
      <c r="J189" s="60" t="s">
        <v>34</v>
      </c>
      <c r="K189" s="64"/>
      <c r="L189" s="60"/>
    </row>
    <row r="190" spans="1:12" ht="16.5" customHeight="1">
      <c r="A190" s="61"/>
      <c r="B190" s="60" t="s">
        <v>67</v>
      </c>
      <c r="C190" s="60" t="s">
        <v>68</v>
      </c>
      <c r="D190" s="62">
        <v>290</v>
      </c>
      <c r="E190" s="63">
        <v>30.23213025020717</v>
      </c>
      <c r="F190" s="63">
        <v>7.175772520421627</v>
      </c>
      <c r="G190" s="64">
        <v>0.21100443575779265</v>
      </c>
      <c r="H190" s="63"/>
      <c r="I190" s="63">
        <v>35.424820501604664</v>
      </c>
      <c r="J190" s="60" t="s">
        <v>34</v>
      </c>
      <c r="K190" s="64"/>
      <c r="L190" s="60"/>
    </row>
    <row r="191" spans="1:12" ht="16.5" customHeight="1">
      <c r="A191" s="61"/>
      <c r="B191" s="60" t="s">
        <v>69</v>
      </c>
      <c r="C191" s="60" t="s">
        <v>70</v>
      </c>
      <c r="D191" s="62">
        <v>238</v>
      </c>
      <c r="E191" s="63">
        <v>29.427271762092822</v>
      </c>
      <c r="F191" s="63">
        <v>4.937731119717559</v>
      </c>
      <c r="G191" s="64">
        <v>0.17949496120562095</v>
      </c>
      <c r="H191" s="63"/>
      <c r="I191" s="63">
        <v>34.22181785497017</v>
      </c>
      <c r="J191" s="60" t="s">
        <v>34</v>
      </c>
      <c r="K191" s="64"/>
      <c r="L191" s="60"/>
    </row>
    <row r="192" spans="1:12" ht="16.5" customHeight="1">
      <c r="A192" s="61"/>
      <c r="B192" s="60" t="s">
        <v>71</v>
      </c>
      <c r="C192" s="60" t="s">
        <v>72</v>
      </c>
      <c r="D192" s="62">
        <v>268</v>
      </c>
      <c r="E192" s="63">
        <v>15.538398312749742</v>
      </c>
      <c r="F192" s="63">
        <v>3.089638935863395</v>
      </c>
      <c r="G192" s="64">
        <v>0.1868603956896115</v>
      </c>
      <c r="H192" s="63"/>
      <c r="I192" s="63">
        <v>14.340828138966025</v>
      </c>
      <c r="J192" s="60" t="s">
        <v>34</v>
      </c>
      <c r="K192" s="64"/>
      <c r="L192" s="60"/>
    </row>
    <row r="193" spans="1:12" ht="16.5" customHeight="1">
      <c r="A193" s="61"/>
      <c r="B193" s="60" t="s">
        <v>73</v>
      </c>
      <c r="C193" s="60" t="s">
        <v>74</v>
      </c>
      <c r="D193" s="62">
        <v>288</v>
      </c>
      <c r="E193" s="63">
        <v>4.8260714794339155</v>
      </c>
      <c r="F193" s="63">
        <v>2.0762022469629327</v>
      </c>
      <c r="G193" s="64">
        <v>0.3670762530142285</v>
      </c>
      <c r="H193" s="63"/>
      <c r="I193" s="63">
        <v>0.8885849818221305</v>
      </c>
      <c r="J193" s="60" t="s">
        <v>34</v>
      </c>
      <c r="K193" s="64"/>
      <c r="L193" s="60"/>
    </row>
    <row r="194" spans="1:12" ht="16.5" customHeight="1">
      <c r="A194" s="61"/>
      <c r="B194" s="60" t="s">
        <v>75</v>
      </c>
      <c r="C194" s="60" t="s">
        <v>76</v>
      </c>
      <c r="D194" s="62">
        <v>282</v>
      </c>
      <c r="E194" s="63">
        <v>4.958068241684657</v>
      </c>
      <c r="F194" s="63">
        <v>2.0210080924306597</v>
      </c>
      <c r="G194" s="64">
        <v>0.3516463266711964</v>
      </c>
      <c r="H194" s="63"/>
      <c r="I194" s="63">
        <v>1.0481102242719933</v>
      </c>
      <c r="J194" s="60" t="s">
        <v>34</v>
      </c>
      <c r="K194" s="64"/>
      <c r="L194" s="60"/>
    </row>
    <row r="195" spans="1:12" ht="16.5" customHeight="1">
      <c r="A195" s="61"/>
      <c r="B195" s="60" t="s">
        <v>77</v>
      </c>
      <c r="C195" s="60" t="s">
        <v>78</v>
      </c>
      <c r="D195" s="62">
        <v>400</v>
      </c>
      <c r="E195" s="63">
        <v>6.320933917507671</v>
      </c>
      <c r="F195" s="63">
        <v>2.8588784183699927</v>
      </c>
      <c r="G195" s="64">
        <v>0.3971722305859886</v>
      </c>
      <c r="H195" s="63"/>
      <c r="I195" s="63">
        <v>2.6341588445078736</v>
      </c>
      <c r="J195" s="60" t="s">
        <v>34</v>
      </c>
      <c r="K195" s="64"/>
      <c r="L195" s="60"/>
    </row>
    <row r="196" spans="1:12" ht="16.5" customHeight="1">
      <c r="A196" s="61"/>
      <c r="B196" s="60" t="s">
        <v>79</v>
      </c>
      <c r="C196" s="60" t="s">
        <v>80</v>
      </c>
      <c r="D196" s="62">
        <v>206</v>
      </c>
      <c r="E196" s="63">
        <v>5.002864610575234</v>
      </c>
      <c r="F196" s="63">
        <v>1.9961447972319322</v>
      </c>
      <c r="G196" s="64">
        <v>0.37850653732405365</v>
      </c>
      <c r="H196" s="63"/>
      <c r="I196" s="63">
        <v>1.1015585897524178</v>
      </c>
      <c r="J196" s="60" t="s">
        <v>34</v>
      </c>
      <c r="K196" s="64"/>
      <c r="L196" s="60"/>
    </row>
    <row r="197" spans="1:12" ht="16.5" customHeight="1">
      <c r="A197" s="61"/>
      <c r="B197" s="60" t="s">
        <v>81</v>
      </c>
      <c r="C197" s="60" t="s">
        <v>82</v>
      </c>
      <c r="D197" s="62">
        <v>314</v>
      </c>
      <c r="E197" s="63">
        <v>6.435669750977288</v>
      </c>
      <c r="F197" s="63">
        <v>2.1250770914698984</v>
      </c>
      <c r="G197" s="64">
        <v>0.30609968889812833</v>
      </c>
      <c r="H197" s="63"/>
      <c r="I197" s="63">
        <v>2.767761536100516</v>
      </c>
      <c r="J197" s="60" t="s">
        <v>34</v>
      </c>
      <c r="K197" s="64"/>
      <c r="L197" s="60"/>
    </row>
    <row r="198" spans="1:12" ht="16.5" customHeight="1">
      <c r="A198" s="61"/>
      <c r="B198" s="60" t="s">
        <v>83</v>
      </c>
      <c r="C198" s="60" t="s">
        <v>84</v>
      </c>
      <c r="D198" s="62">
        <v>279</v>
      </c>
      <c r="E198" s="63">
        <v>6.378043838892179</v>
      </c>
      <c r="F198" s="63">
        <v>2.438435221904021</v>
      </c>
      <c r="G198" s="64">
        <v>0.33337914186489936</v>
      </c>
      <c r="H198" s="63"/>
      <c r="I198" s="63">
        <v>2.7006258880472966</v>
      </c>
      <c r="J198" s="60" t="s">
        <v>34</v>
      </c>
      <c r="K198" s="64"/>
      <c r="L198" s="60"/>
    </row>
    <row r="199" spans="1:12" ht="16.5" customHeight="1">
      <c r="A199" s="61"/>
      <c r="B199" s="60" t="s">
        <v>85</v>
      </c>
      <c r="C199" s="60" t="s">
        <v>86</v>
      </c>
      <c r="D199" s="62">
        <v>280</v>
      </c>
      <c r="E199" s="63">
        <v>12.079007474252847</v>
      </c>
      <c r="F199" s="63">
        <v>3.1362496553318633</v>
      </c>
      <c r="G199" s="64">
        <v>0.3232067265094196</v>
      </c>
      <c r="H199" s="63"/>
      <c r="I199" s="63">
        <v>9.74406867280905</v>
      </c>
      <c r="J199" s="60" t="s">
        <v>34</v>
      </c>
      <c r="K199" s="64"/>
      <c r="L199" s="60"/>
    </row>
    <row r="200" spans="1:12" ht="16.5" customHeight="1">
      <c r="A200" s="61"/>
      <c r="B200" s="60" t="s">
        <v>87</v>
      </c>
      <c r="C200" s="60" t="s">
        <v>88</v>
      </c>
      <c r="D200" s="62">
        <v>283</v>
      </c>
      <c r="E200" s="63">
        <v>5.777217924132723</v>
      </c>
      <c r="F200" s="63">
        <v>3.066788783827387</v>
      </c>
      <c r="G200" s="64">
        <v>0.4621487751731887</v>
      </c>
      <c r="H200" s="63"/>
      <c r="I200" s="63">
        <v>2.0039216781440787</v>
      </c>
      <c r="J200" s="60" t="s">
        <v>34</v>
      </c>
      <c r="K200" s="64"/>
      <c r="L200" s="60"/>
    </row>
    <row r="201" spans="1:12" ht="16.5" customHeight="1">
      <c r="A201" s="61"/>
      <c r="B201" s="60" t="s">
        <v>89</v>
      </c>
      <c r="C201" s="60" t="s">
        <v>90</v>
      </c>
      <c r="D201" s="62">
        <v>287</v>
      </c>
      <c r="E201" s="63">
        <v>11.652154917032231</v>
      </c>
      <c r="F201" s="63">
        <v>5.6356273862347805</v>
      </c>
      <c r="G201" s="64">
        <v>0.4988274804752454</v>
      </c>
      <c r="H201" s="63"/>
      <c r="I201" s="63">
        <v>9.191174801931023</v>
      </c>
      <c r="J201" s="60" t="s">
        <v>34</v>
      </c>
      <c r="K201" s="64"/>
      <c r="L201" s="60"/>
    </row>
    <row r="202" spans="1:12" ht="16.5" customHeight="1">
      <c r="A202" s="61"/>
      <c r="B202" s="60" t="s">
        <v>91</v>
      </c>
      <c r="C202" s="60" t="s">
        <v>92</v>
      </c>
      <c r="D202" s="62">
        <v>281</v>
      </c>
      <c r="E202" s="63">
        <v>15.261378025789634</v>
      </c>
      <c r="F202" s="63">
        <v>8.390542871001905</v>
      </c>
      <c r="G202" s="64">
        <v>0.5443400222450068</v>
      </c>
      <c r="H202" s="63"/>
      <c r="I202" s="63">
        <v>13.965852412288736</v>
      </c>
      <c r="J202" s="60" t="s">
        <v>34</v>
      </c>
      <c r="K202" s="64"/>
      <c r="L202" s="60"/>
    </row>
    <row r="203" spans="1:12" ht="16.5" customHeight="1">
      <c r="A203" s="61"/>
      <c r="B203" s="60" t="s">
        <v>93</v>
      </c>
      <c r="C203" s="60" t="s">
        <v>94</v>
      </c>
      <c r="D203" s="62">
        <v>274</v>
      </c>
      <c r="E203" s="63">
        <v>12.748783617709828</v>
      </c>
      <c r="F203" s="63">
        <v>6.7956170213474625</v>
      </c>
      <c r="G203" s="64">
        <v>0.5037913302968848</v>
      </c>
      <c r="H203" s="63"/>
      <c r="I203" s="63">
        <v>10.618456237057355</v>
      </c>
      <c r="J203" s="60" t="s">
        <v>34</v>
      </c>
      <c r="K203" s="64"/>
      <c r="L203" s="60"/>
    </row>
    <row r="204" spans="1:12" ht="16.5" customHeight="1">
      <c r="A204" s="61"/>
      <c r="B204" s="60" t="s">
        <v>95</v>
      </c>
      <c r="C204" s="60" t="s">
        <v>96</v>
      </c>
      <c r="D204" s="62">
        <v>274</v>
      </c>
      <c r="E204" s="63">
        <v>9.56023901095308</v>
      </c>
      <c r="F204" s="63">
        <v>5.163585312897627</v>
      </c>
      <c r="G204" s="64">
        <v>0.46829557342718797</v>
      </c>
      <c r="H204" s="63"/>
      <c r="I204" s="63">
        <v>6.535790775778396</v>
      </c>
      <c r="J204" s="60" t="s">
        <v>34</v>
      </c>
      <c r="K204" s="64"/>
      <c r="L204" s="60"/>
    </row>
    <row r="205" spans="1:12" ht="16.5" customHeight="1">
      <c r="A205" s="61"/>
      <c r="B205" s="60" t="s">
        <v>97</v>
      </c>
      <c r="C205" s="60" t="s">
        <v>98</v>
      </c>
      <c r="D205" s="62">
        <v>260</v>
      </c>
      <c r="E205" s="63">
        <v>14.590242156305612</v>
      </c>
      <c r="F205" s="63">
        <v>10.813580155622763</v>
      </c>
      <c r="G205" s="64">
        <v>0.5562270310455858</v>
      </c>
      <c r="H205" s="63"/>
      <c r="I205" s="63">
        <v>13.062040549024823</v>
      </c>
      <c r="J205" s="60" t="s">
        <v>34</v>
      </c>
      <c r="K205" s="64"/>
      <c r="L205" s="60"/>
    </row>
    <row r="206" spans="1:12" ht="16.5" customHeight="1">
      <c r="A206" s="61"/>
      <c r="B206" s="60" t="s">
        <v>99</v>
      </c>
      <c r="C206" s="60" t="s">
        <v>100</v>
      </c>
      <c r="D206" s="62">
        <v>286</v>
      </c>
      <c r="E206" s="63">
        <v>7.566695371401163</v>
      </c>
      <c r="F206" s="63">
        <v>4.23431511333147</v>
      </c>
      <c r="G206" s="64">
        <v>0.49262793448512315</v>
      </c>
      <c r="H206" s="63"/>
      <c r="I206" s="63">
        <v>4.101914416560792</v>
      </c>
      <c r="J206" s="60" t="s">
        <v>34</v>
      </c>
      <c r="K206" s="64"/>
      <c r="L206" s="60"/>
    </row>
    <row r="207" spans="1:12" ht="16.5" customHeight="1">
      <c r="A207" s="61"/>
      <c r="B207" s="60" t="s">
        <v>101</v>
      </c>
      <c r="C207" s="60" t="s">
        <v>102</v>
      </c>
      <c r="D207" s="62">
        <v>302</v>
      </c>
      <c r="E207" s="63">
        <v>12.634629176544687</v>
      </c>
      <c r="F207" s="63">
        <v>6.950615729666495</v>
      </c>
      <c r="G207" s="64">
        <v>0.47445883460389227</v>
      </c>
      <c r="H207" s="63"/>
      <c r="I207" s="63">
        <v>10.468855043157328</v>
      </c>
      <c r="J207" s="60" t="s">
        <v>34</v>
      </c>
      <c r="K207" s="64"/>
      <c r="L207" s="60"/>
    </row>
    <row r="208" spans="1:12" ht="16.5" customHeight="1">
      <c r="A208" s="61"/>
      <c r="B208" s="60" t="s">
        <v>103</v>
      </c>
      <c r="C208" s="60" t="s">
        <v>104</v>
      </c>
      <c r="D208" s="62">
        <v>274</v>
      </c>
      <c r="E208" s="63">
        <v>12.52149689065557</v>
      </c>
      <c r="F208" s="63">
        <v>6.195255435719734</v>
      </c>
      <c r="G208" s="64">
        <v>0.5045033349312401</v>
      </c>
      <c r="H208" s="63"/>
      <c r="I208" s="63">
        <v>10.320822848606456</v>
      </c>
      <c r="J208" s="60" t="s">
        <v>34</v>
      </c>
      <c r="K208" s="64"/>
      <c r="L208" s="60"/>
    </row>
    <row r="209" spans="1:12" ht="16.5" customHeight="1">
      <c r="A209" s="61"/>
      <c r="B209" s="60" t="s">
        <v>105</v>
      </c>
      <c r="C209" s="60" t="s">
        <v>106</v>
      </c>
      <c r="D209" s="62">
        <v>304</v>
      </c>
      <c r="E209" s="63">
        <v>6.264335366568857</v>
      </c>
      <c r="F209" s="63">
        <v>3.146302532061358</v>
      </c>
      <c r="G209" s="64">
        <v>0.4997662370793635</v>
      </c>
      <c r="H209" s="63"/>
      <c r="I209" s="63">
        <v>2.568350102258819</v>
      </c>
      <c r="J209" s="60" t="s">
        <v>34</v>
      </c>
      <c r="K209" s="64"/>
      <c r="L209" s="60"/>
    </row>
    <row r="210" spans="1:12" ht="16.5" customHeight="1">
      <c r="A210" s="61"/>
      <c r="B210" s="60" t="s">
        <v>107</v>
      </c>
      <c r="C210" s="60" t="s">
        <v>108</v>
      </c>
      <c r="D210" s="62">
        <v>286</v>
      </c>
      <c r="E210" s="63">
        <v>5.777217924132723</v>
      </c>
      <c r="F210" s="63">
        <v>3.2822205563873994</v>
      </c>
      <c r="G210" s="64">
        <v>0.5037080418161458</v>
      </c>
      <c r="H210" s="63"/>
      <c r="I210" s="63">
        <v>2.0039216781440787</v>
      </c>
      <c r="J210" s="60" t="s">
        <v>34</v>
      </c>
      <c r="K210" s="64"/>
      <c r="L210" s="60"/>
    </row>
    <row r="211" spans="1:12" ht="16.5" customHeight="1">
      <c r="A211" s="61"/>
      <c r="B211" s="60" t="s">
        <v>109</v>
      </c>
      <c r="C211" s="60" t="s">
        <v>110</v>
      </c>
      <c r="D211" s="62">
        <v>272</v>
      </c>
      <c r="E211" s="63">
        <v>6.042963902381329</v>
      </c>
      <c r="F211" s="63">
        <v>2.7237983882928165</v>
      </c>
      <c r="G211" s="64">
        <v>0.43434371458988874</v>
      </c>
      <c r="H211" s="63"/>
      <c r="I211" s="63">
        <v>2.3114876389001915</v>
      </c>
      <c r="J211" s="60" t="s">
        <v>34</v>
      </c>
      <c r="K211" s="64"/>
      <c r="L211" s="60"/>
    </row>
    <row r="212" spans="1:12" ht="16.5" customHeight="1">
      <c r="A212" s="61"/>
      <c r="B212" s="60" t="s">
        <v>111</v>
      </c>
      <c r="C212" s="60" t="s">
        <v>112</v>
      </c>
      <c r="D212" s="62">
        <v>280</v>
      </c>
      <c r="E212" s="63">
        <v>5.232991146814948</v>
      </c>
      <c r="F212" s="63">
        <v>2.451898797653973</v>
      </c>
      <c r="G212" s="64">
        <v>0.47753933788425584</v>
      </c>
      <c r="H212" s="63"/>
      <c r="I212" s="63">
        <v>1.3726449248486459</v>
      </c>
      <c r="J212" s="60" t="s">
        <v>34</v>
      </c>
      <c r="K212" s="64"/>
      <c r="L212" s="60"/>
    </row>
    <row r="213" spans="1:12" ht="16.5" customHeight="1">
      <c r="A213" s="61"/>
      <c r="B213" s="60" t="s">
        <v>113</v>
      </c>
      <c r="C213" s="60" t="s">
        <v>114</v>
      </c>
      <c r="D213" s="62">
        <v>274</v>
      </c>
      <c r="E213" s="63">
        <v>10.090350448414476</v>
      </c>
      <c r="F213" s="63">
        <v>5.482752641836599</v>
      </c>
      <c r="G213" s="64">
        <v>0.5300105131786457</v>
      </c>
      <c r="H213" s="63"/>
      <c r="I213" s="63">
        <v>7.199616156808785</v>
      </c>
      <c r="J213" s="60" t="s">
        <v>34</v>
      </c>
      <c r="K213" s="64"/>
      <c r="L213" s="60"/>
    </row>
    <row r="214" spans="1:12" ht="16.5" customHeight="1">
      <c r="A214" s="61"/>
      <c r="B214" s="60" t="s">
        <v>115</v>
      </c>
      <c r="C214" s="60" t="s">
        <v>116</v>
      </c>
      <c r="D214" s="62">
        <v>249</v>
      </c>
      <c r="E214" s="63">
        <v>11.24038663772056</v>
      </c>
      <c r="F214" s="63">
        <v>5.627040530412292</v>
      </c>
      <c r="G214" s="64">
        <v>0.5212268579532585</v>
      </c>
      <c r="H214" s="63"/>
      <c r="I214" s="63">
        <v>8.661185826738532</v>
      </c>
      <c r="J214" s="60" t="s">
        <v>34</v>
      </c>
      <c r="K214" s="64"/>
      <c r="L214" s="60"/>
    </row>
    <row r="215" spans="1:12" ht="16.5" customHeight="1">
      <c r="A215" s="61"/>
      <c r="B215" s="60" t="s">
        <v>117</v>
      </c>
      <c r="C215" s="60" t="s">
        <v>118</v>
      </c>
      <c r="D215" s="62">
        <v>252</v>
      </c>
      <c r="E215" s="63">
        <v>7.169167874147958</v>
      </c>
      <c r="F215" s="63">
        <v>4.4928090771439315</v>
      </c>
      <c r="G215" s="64">
        <v>0.5576621410390413</v>
      </c>
      <c r="H215" s="63"/>
      <c r="I215" s="63">
        <v>3.6291911928195457</v>
      </c>
      <c r="J215" s="60" t="s">
        <v>34</v>
      </c>
      <c r="K215" s="64"/>
      <c r="L215" s="60"/>
    </row>
    <row r="216" spans="1:12" ht="16.5" customHeight="1">
      <c r="A216" s="61"/>
      <c r="B216" s="60" t="s">
        <v>119</v>
      </c>
      <c r="C216" s="60" t="s">
        <v>120</v>
      </c>
      <c r="D216" s="62">
        <v>278</v>
      </c>
      <c r="E216" s="63">
        <v>6.320933917507671</v>
      </c>
      <c r="F216" s="63">
        <v>3.807220422344888</v>
      </c>
      <c r="G216" s="64">
        <v>0.5253871222692282</v>
      </c>
      <c r="H216" s="63"/>
      <c r="I216" s="63">
        <v>2.6341588445078736</v>
      </c>
      <c r="J216" s="60" t="s">
        <v>34</v>
      </c>
      <c r="K216" s="64"/>
      <c r="L216" s="60"/>
    </row>
    <row r="217" spans="1:12" ht="16.5" customHeight="1">
      <c r="A217" s="61"/>
      <c r="B217" s="60" t="s">
        <v>121</v>
      </c>
      <c r="C217" s="60" t="s">
        <v>122</v>
      </c>
      <c r="D217" s="62">
        <v>268</v>
      </c>
      <c r="E217" s="63">
        <v>7.431795487839463</v>
      </c>
      <c r="F217" s="63">
        <v>4.830102748838234</v>
      </c>
      <c r="G217" s="64">
        <v>0.5611808905163752</v>
      </c>
      <c r="H217" s="63"/>
      <c r="I217" s="63">
        <v>3.9410180183557664</v>
      </c>
      <c r="J217" s="60" t="s">
        <v>34</v>
      </c>
      <c r="K217" s="64"/>
      <c r="L217" s="60"/>
    </row>
    <row r="218" spans="1:12" ht="16.5" customHeight="1">
      <c r="A218" s="61"/>
      <c r="B218" s="60" t="s">
        <v>123</v>
      </c>
      <c r="C218" s="60" t="s">
        <v>124</v>
      </c>
      <c r="D218" s="62">
        <v>251</v>
      </c>
      <c r="E218" s="63">
        <v>15.261378025789634</v>
      </c>
      <c r="F218" s="63">
        <v>11.03624513441527</v>
      </c>
      <c r="G218" s="64">
        <v>0.5863200270507213</v>
      </c>
      <c r="H218" s="63"/>
      <c r="I218" s="63">
        <v>13.965852412288736</v>
      </c>
      <c r="J218" s="60" t="s">
        <v>34</v>
      </c>
      <c r="K218" s="64"/>
      <c r="L218" s="60"/>
    </row>
    <row r="219" spans="1:12" ht="16.5" customHeight="1">
      <c r="A219" s="61"/>
      <c r="B219" s="60" t="s">
        <v>125</v>
      </c>
      <c r="C219" s="60" t="s">
        <v>126</v>
      </c>
      <c r="D219" s="62">
        <v>304</v>
      </c>
      <c r="E219" s="63">
        <v>15.678788438269706</v>
      </c>
      <c r="F219" s="63">
        <v>9.52080985996112</v>
      </c>
      <c r="G219" s="64">
        <v>0.5548276798807222</v>
      </c>
      <c r="H219" s="63"/>
      <c r="I219" s="63">
        <v>14.531276749397199</v>
      </c>
      <c r="J219" s="60" t="s">
        <v>34</v>
      </c>
      <c r="K219" s="64"/>
      <c r="L219" s="60"/>
    </row>
    <row r="220" spans="1:12" ht="16.5" customHeight="1">
      <c r="A220" s="61"/>
      <c r="B220" s="60" t="s">
        <v>127</v>
      </c>
      <c r="C220" s="60" t="s">
        <v>128</v>
      </c>
      <c r="D220" s="62">
        <v>263</v>
      </c>
      <c r="E220" s="63">
        <v>20.720787171542216</v>
      </c>
      <c r="F220" s="63">
        <v>14.070597172893772</v>
      </c>
      <c r="G220" s="64">
        <v>0.5903154575551209</v>
      </c>
      <c r="H220" s="63"/>
      <c r="I220" s="63">
        <v>21.535811881130886</v>
      </c>
      <c r="J220" s="60" t="s">
        <v>34</v>
      </c>
      <c r="K220" s="64"/>
      <c r="L220" s="60"/>
    </row>
    <row r="221" spans="1:12" ht="16.5" customHeight="1">
      <c r="A221" s="61"/>
      <c r="B221" s="60" t="s">
        <v>129</v>
      </c>
      <c r="C221" s="60" t="s">
        <v>130</v>
      </c>
      <c r="D221" s="62">
        <v>294</v>
      </c>
      <c r="E221" s="63">
        <v>16.697684466455627</v>
      </c>
      <c r="F221" s="63">
        <v>10.46897304112696</v>
      </c>
      <c r="G221" s="64">
        <v>0.5411320878494189</v>
      </c>
      <c r="H221" s="63"/>
      <c r="I221" s="63">
        <v>15.921582779658472</v>
      </c>
      <c r="J221" s="60" t="s">
        <v>34</v>
      </c>
      <c r="K221" s="64"/>
      <c r="L221" s="60"/>
    </row>
    <row r="222" spans="1:12" ht="16.5" customHeight="1">
      <c r="A222" s="61"/>
      <c r="B222" s="60" t="s">
        <v>131</v>
      </c>
      <c r="C222" s="60" t="s">
        <v>132</v>
      </c>
      <c r="D222" s="62">
        <v>277</v>
      </c>
      <c r="E222" s="63">
        <v>9.56023901095308</v>
      </c>
      <c r="F222" s="63">
        <v>4.939410523662813</v>
      </c>
      <c r="G222" s="64">
        <v>0.4838950068709347</v>
      </c>
      <c r="H222" s="63"/>
      <c r="I222" s="63">
        <v>6.535790775778396</v>
      </c>
      <c r="J222" s="60" t="s">
        <v>34</v>
      </c>
      <c r="K222" s="64"/>
      <c r="L222" s="60"/>
    </row>
    <row r="223" spans="1:12" ht="16.5" customHeight="1">
      <c r="A223" s="61"/>
      <c r="B223" s="60" t="s">
        <v>133</v>
      </c>
      <c r="C223" s="60" t="s">
        <v>134</v>
      </c>
      <c r="D223" s="62">
        <v>280</v>
      </c>
      <c r="E223" s="63">
        <v>6.978305848598665</v>
      </c>
      <c r="F223" s="63">
        <v>3.693478686597368</v>
      </c>
      <c r="G223" s="64">
        <v>0.509804438520947</v>
      </c>
      <c r="H223" s="63"/>
      <c r="I223" s="63">
        <v>3.4037301807419684</v>
      </c>
      <c r="J223" s="60" t="s">
        <v>34</v>
      </c>
      <c r="K223" s="64"/>
      <c r="L223" s="60"/>
    </row>
    <row r="224" spans="1:12" ht="16.5" customHeight="1">
      <c r="A224" s="61"/>
      <c r="B224" s="60" t="s">
        <v>135</v>
      </c>
      <c r="C224" s="60" t="s">
        <v>136</v>
      </c>
      <c r="D224" s="62">
        <v>277</v>
      </c>
      <c r="E224" s="63">
        <v>4.958068241684657</v>
      </c>
      <c r="F224" s="63">
        <v>2.572214149231227</v>
      </c>
      <c r="G224" s="64">
        <v>0.5128099181527448</v>
      </c>
      <c r="H224" s="63"/>
      <c r="I224" s="63">
        <v>1.0481102242719933</v>
      </c>
      <c r="J224" s="60" t="s">
        <v>34</v>
      </c>
      <c r="K224" s="64"/>
      <c r="L224" s="60"/>
    </row>
    <row r="225" spans="1:12" ht="16.5" customHeight="1">
      <c r="A225" s="61"/>
      <c r="B225" s="60" t="s">
        <v>137</v>
      </c>
      <c r="C225" s="60" t="s">
        <v>138</v>
      </c>
      <c r="D225" s="62">
        <v>261</v>
      </c>
      <c r="E225" s="63">
        <v>13.823722273579</v>
      </c>
      <c r="F225" s="63">
        <v>7.82167775761679</v>
      </c>
      <c r="G225" s="64">
        <v>0.48558092758171445</v>
      </c>
      <c r="H225" s="63"/>
      <c r="I225" s="63">
        <v>12.038170210003598</v>
      </c>
      <c r="J225" s="60" t="s">
        <v>34</v>
      </c>
      <c r="K225" s="64"/>
      <c r="L225" s="60"/>
    </row>
    <row r="226" spans="1:12" ht="16.5" customHeight="1">
      <c r="A226" s="61"/>
      <c r="B226" s="60" t="s">
        <v>139</v>
      </c>
      <c r="C226" s="60" t="s">
        <v>140</v>
      </c>
      <c r="D226" s="62">
        <v>277</v>
      </c>
      <c r="E226" s="63">
        <v>5.048065716667471</v>
      </c>
      <c r="F226" s="63">
        <v>2.7628386902855</v>
      </c>
      <c r="G226" s="64">
        <v>0.49345531992566427</v>
      </c>
      <c r="H226" s="63"/>
      <c r="I226" s="63">
        <v>1.1552180222083677</v>
      </c>
      <c r="J226" s="60" t="s">
        <v>34</v>
      </c>
      <c r="K226" s="64"/>
      <c r="L226" s="60"/>
    </row>
    <row r="227" spans="1:12" ht="16.5" customHeight="1">
      <c r="A227" s="61"/>
      <c r="B227" s="60" t="s">
        <v>141</v>
      </c>
      <c r="C227" s="60" t="s">
        <v>142</v>
      </c>
      <c r="D227" s="62">
        <v>281</v>
      </c>
      <c r="E227" s="63">
        <v>4.8260714794339155</v>
      </c>
      <c r="F227" s="63">
        <v>2.536067900260038</v>
      </c>
      <c r="G227" s="64">
        <v>0.48642404410311046</v>
      </c>
      <c r="H227" s="63"/>
      <c r="I227" s="63">
        <v>0.8885849818221305</v>
      </c>
      <c r="J227" s="60" t="s">
        <v>34</v>
      </c>
      <c r="K227" s="64"/>
      <c r="L227" s="60"/>
    </row>
    <row r="228" spans="1:12" ht="16.5" customHeight="1">
      <c r="A228" s="61"/>
      <c r="B228" s="60" t="s">
        <v>143</v>
      </c>
      <c r="C228" s="60" t="s">
        <v>144</v>
      </c>
      <c r="D228" s="62">
        <v>299</v>
      </c>
      <c r="E228" s="63">
        <v>8.582103543253417</v>
      </c>
      <c r="F228" s="63">
        <v>5.067761944988167</v>
      </c>
      <c r="G228" s="64">
        <v>0.5565304102339762</v>
      </c>
      <c r="H228" s="63"/>
      <c r="I228" s="63">
        <v>5.328746138807199</v>
      </c>
      <c r="J228" s="60" t="s">
        <v>34</v>
      </c>
      <c r="K228" s="64"/>
      <c r="L228" s="60"/>
    </row>
    <row r="229" spans="1:12" ht="16.5" customHeight="1">
      <c r="A229" s="61"/>
      <c r="B229" s="60" t="s">
        <v>145</v>
      </c>
      <c r="C229" s="60" t="s">
        <v>146</v>
      </c>
      <c r="D229" s="62">
        <v>264</v>
      </c>
      <c r="E229" s="63">
        <v>7.169167874147958</v>
      </c>
      <c r="F229" s="63">
        <v>4.3730932631165915</v>
      </c>
      <c r="G229" s="64">
        <v>0.5289913775361841</v>
      </c>
      <c r="H229" s="63"/>
      <c r="I229" s="63">
        <v>3.6291911928195457</v>
      </c>
      <c r="J229" s="60" t="s">
        <v>34</v>
      </c>
      <c r="K229" s="64"/>
      <c r="L229" s="60"/>
    </row>
    <row r="230" spans="1:12" ht="16.5" customHeight="1">
      <c r="A230" s="78" t="s">
        <v>150</v>
      </c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</row>
    <row r="231" spans="1:12" ht="13.5" customHeight="1">
      <c r="A231" s="61"/>
      <c r="B231" s="59" t="s">
        <v>21</v>
      </c>
      <c r="C231" s="59" t="s">
        <v>22</v>
      </c>
      <c r="D231" s="59" t="s">
        <v>23</v>
      </c>
      <c r="E231" s="59" t="s">
        <v>24</v>
      </c>
      <c r="F231" s="59" t="s">
        <v>25</v>
      </c>
      <c r="G231" s="59" t="s">
        <v>26</v>
      </c>
      <c r="H231" s="59" t="s">
        <v>27</v>
      </c>
      <c r="I231" s="59" t="s">
        <v>28</v>
      </c>
      <c r="J231" s="59" t="s">
        <v>29</v>
      </c>
      <c r="K231" s="59" t="s">
        <v>30</v>
      </c>
      <c r="L231" s="59" t="s">
        <v>31</v>
      </c>
    </row>
    <row r="232" spans="1:12" ht="16.5" customHeight="1">
      <c r="A232" s="61"/>
      <c r="B232" s="60" t="s">
        <v>32</v>
      </c>
      <c r="C232" s="60" t="s">
        <v>33</v>
      </c>
      <c r="D232" s="62">
        <v>243</v>
      </c>
      <c r="E232" s="63">
        <v>4.450794062355997</v>
      </c>
      <c r="F232" s="63">
        <v>1.9210980110025428</v>
      </c>
      <c r="G232" s="64">
        <v>0.3957486012505211</v>
      </c>
      <c r="H232" s="63">
        <v>0</v>
      </c>
      <c r="I232" s="63">
        <v>0</v>
      </c>
      <c r="J232" s="60" t="s">
        <v>34</v>
      </c>
      <c r="K232" s="64">
        <v>0</v>
      </c>
      <c r="L232" s="60" t="s">
        <v>35</v>
      </c>
    </row>
    <row r="233" spans="1:12" ht="16.5" customHeight="1">
      <c r="A233" s="61"/>
      <c r="B233" s="60" t="s">
        <v>36</v>
      </c>
      <c r="C233" s="60" t="s">
        <v>37</v>
      </c>
      <c r="D233" s="62">
        <v>227</v>
      </c>
      <c r="E233" s="63">
        <v>12.1881418484229</v>
      </c>
      <c r="F233" s="63">
        <v>3.007170938653435</v>
      </c>
      <c r="G233" s="64">
        <v>0.2300371909953353</v>
      </c>
      <c r="H233" s="63">
        <v>19.53125</v>
      </c>
      <c r="I233" s="63">
        <v>15.586199704105912</v>
      </c>
      <c r="J233" s="60" t="s">
        <v>34</v>
      </c>
      <c r="K233" s="64">
        <v>0.7980134248502226</v>
      </c>
      <c r="L233" s="60" t="s">
        <v>41</v>
      </c>
    </row>
    <row r="234" spans="1:12" ht="16.5" customHeight="1">
      <c r="A234" s="61"/>
      <c r="B234" s="60" t="s">
        <v>39</v>
      </c>
      <c r="C234" s="60" t="s">
        <v>40</v>
      </c>
      <c r="D234" s="62">
        <v>235</v>
      </c>
      <c r="E234" s="63">
        <v>21.09690513406172</v>
      </c>
      <c r="F234" s="63">
        <v>4.516858620002492</v>
      </c>
      <c r="G234" s="64">
        <v>0.2024605304872452</v>
      </c>
      <c r="H234" s="63">
        <v>39.0625</v>
      </c>
      <c r="I234" s="63">
        <v>36.82769446080554</v>
      </c>
      <c r="J234" s="60" t="s">
        <v>34</v>
      </c>
      <c r="K234" s="64">
        <v>0.9427889781966218</v>
      </c>
      <c r="L234" s="60"/>
    </row>
    <row r="235" spans="1:12" ht="16.5" customHeight="1">
      <c r="A235" s="61"/>
      <c r="B235" s="60" t="s">
        <v>42</v>
      </c>
      <c r="C235" s="60" t="s">
        <v>43</v>
      </c>
      <c r="D235" s="62">
        <v>237</v>
      </c>
      <c r="E235" s="63">
        <v>36.19043056252012</v>
      </c>
      <c r="F235" s="63">
        <v>7.366035669207629</v>
      </c>
      <c r="G235" s="64">
        <v>0.19579386975033813</v>
      </c>
      <c r="H235" s="63">
        <v>78.125</v>
      </c>
      <c r="I235" s="63">
        <v>74.7080184755393</v>
      </c>
      <c r="J235" s="60" t="s">
        <v>34</v>
      </c>
      <c r="K235" s="64">
        <v>0.9562626364869031</v>
      </c>
      <c r="L235" s="60"/>
    </row>
    <row r="236" spans="1:12" ht="16.5" customHeight="1">
      <c r="A236" s="61"/>
      <c r="B236" s="60" t="s">
        <v>44</v>
      </c>
      <c r="C236" s="60" t="s">
        <v>45</v>
      </c>
      <c r="D236" s="62">
        <v>223</v>
      </c>
      <c r="E236" s="63">
        <v>68.53895838650084</v>
      </c>
      <c r="F236" s="63">
        <v>13.350232406947617</v>
      </c>
      <c r="G236" s="64">
        <v>0.1940345152302053</v>
      </c>
      <c r="H236" s="63">
        <v>156.25</v>
      </c>
      <c r="I236" s="63">
        <v>159.14088023253012</v>
      </c>
      <c r="J236" s="60" t="s">
        <v>34</v>
      </c>
      <c r="K236" s="64">
        <v>1.018501633488193</v>
      </c>
      <c r="L236" s="60"/>
    </row>
    <row r="237" spans="1:12" ht="16.5" customHeight="1">
      <c r="A237" s="61"/>
      <c r="B237" s="60" t="s">
        <v>46</v>
      </c>
      <c r="C237" s="60" t="s">
        <v>47</v>
      </c>
      <c r="D237" s="62">
        <v>248</v>
      </c>
      <c r="E237" s="63">
        <v>136.99942677165552</v>
      </c>
      <c r="F237" s="63">
        <v>36.34500081437133</v>
      </c>
      <c r="G237" s="64">
        <v>0.28747165778994704</v>
      </c>
      <c r="H237" s="63">
        <v>312.5</v>
      </c>
      <c r="I237" s="63">
        <v>345.18352473911983</v>
      </c>
      <c r="J237" s="60" t="s">
        <v>34</v>
      </c>
      <c r="K237" s="64">
        <v>1.1045872791651834</v>
      </c>
      <c r="L237" s="60"/>
    </row>
    <row r="238" spans="1:12" ht="16.5" customHeight="1">
      <c r="A238" s="61"/>
      <c r="B238" s="60" t="s">
        <v>48</v>
      </c>
      <c r="C238" s="60" t="s">
        <v>49</v>
      </c>
      <c r="D238" s="62">
        <v>237</v>
      </c>
      <c r="E238" s="63">
        <v>226.70899410414918</v>
      </c>
      <c r="F238" s="63">
        <v>58.117186118548</v>
      </c>
      <c r="G238" s="64">
        <v>0.23551978632816392</v>
      </c>
      <c r="H238" s="63">
        <v>625</v>
      </c>
      <c r="I238" s="63">
        <v>599.5936401934741</v>
      </c>
      <c r="J238" s="60" t="s">
        <v>34</v>
      </c>
      <c r="K238" s="64">
        <v>0.9593498243095586</v>
      </c>
      <c r="L238" s="60"/>
    </row>
    <row r="239" spans="1:12" ht="16.5" customHeight="1">
      <c r="A239" s="61"/>
      <c r="B239" s="60" t="s">
        <v>50</v>
      </c>
      <c r="C239" s="60" t="s">
        <v>51</v>
      </c>
      <c r="D239" s="62">
        <v>236</v>
      </c>
      <c r="E239" s="63">
        <v>421.69650342858256</v>
      </c>
      <c r="F239" s="63">
        <v>95.36493699282404</v>
      </c>
      <c r="G239" s="64">
        <v>0.2777148091673494</v>
      </c>
      <c r="H239" s="63">
        <v>1250</v>
      </c>
      <c r="I239" s="63">
        <v>1186.380160369221</v>
      </c>
      <c r="J239" s="60" t="s">
        <v>34</v>
      </c>
      <c r="K239" s="64">
        <v>0.9491041282953767</v>
      </c>
      <c r="L239" s="60"/>
    </row>
    <row r="240" spans="1:12" ht="16.5" customHeight="1">
      <c r="A240" s="61"/>
      <c r="B240" s="60" t="s">
        <v>52</v>
      </c>
      <c r="C240" s="60" t="s">
        <v>53</v>
      </c>
      <c r="D240" s="62">
        <v>231</v>
      </c>
      <c r="E240" s="63">
        <v>749.8942093324565</v>
      </c>
      <c r="F240" s="63">
        <v>199.70845478837586</v>
      </c>
      <c r="G240" s="64">
        <v>0.2952174738290986</v>
      </c>
      <c r="H240" s="63">
        <v>2500</v>
      </c>
      <c r="I240" s="63">
        <v>2263.459551875253</v>
      </c>
      <c r="J240" s="60" t="s">
        <v>34</v>
      </c>
      <c r="K240" s="64">
        <v>0.9053838207501013</v>
      </c>
      <c r="L240" s="60"/>
    </row>
    <row r="241" spans="1:12" ht="16.5" customHeight="1">
      <c r="A241" s="61"/>
      <c r="B241" s="60" t="s">
        <v>54</v>
      </c>
      <c r="C241" s="60" t="s">
        <v>55</v>
      </c>
      <c r="D241" s="62">
        <v>233</v>
      </c>
      <c r="E241" s="63">
        <v>1596.338544287943</v>
      </c>
      <c r="F241" s="63">
        <v>299.43831704260754</v>
      </c>
      <c r="G241" s="64">
        <v>0.19481153189698242</v>
      </c>
      <c r="H241" s="63">
        <v>5000</v>
      </c>
      <c r="I241" s="63">
        <v>5479.539739557075</v>
      </c>
      <c r="J241" s="60" t="s">
        <v>34</v>
      </c>
      <c r="K241" s="64">
        <v>1.095907947911415</v>
      </c>
      <c r="L241" s="60"/>
    </row>
    <row r="242" spans="1:12" ht="16.5" customHeight="1">
      <c r="A242" s="61"/>
      <c r="B242" s="60" t="s">
        <v>56</v>
      </c>
      <c r="C242" s="60" t="s">
        <v>57</v>
      </c>
      <c r="D242" s="62">
        <v>241</v>
      </c>
      <c r="E242" s="63">
        <v>21.09690513406172</v>
      </c>
      <c r="F242" s="63">
        <v>5.422915839194101</v>
      </c>
      <c r="G242" s="64">
        <v>0.2745001091622116</v>
      </c>
      <c r="H242" s="63"/>
      <c r="I242" s="63">
        <v>36.82769446080554</v>
      </c>
      <c r="J242" s="60" t="s">
        <v>34</v>
      </c>
      <c r="K242" s="64"/>
      <c r="L242" s="60"/>
    </row>
    <row r="243" spans="1:12" ht="16.5" customHeight="1">
      <c r="A243" s="61"/>
      <c r="B243" s="60" t="s">
        <v>59</v>
      </c>
      <c r="C243" s="60" t="s">
        <v>60</v>
      </c>
      <c r="D243" s="62">
        <v>211</v>
      </c>
      <c r="E243" s="63">
        <v>42.93510210083483</v>
      </c>
      <c r="F243" s="63">
        <v>19.43002194634605</v>
      </c>
      <c r="G243" s="64">
        <v>0.3785556960700816</v>
      </c>
      <c r="H243" s="63"/>
      <c r="I243" s="63">
        <v>92.03532312329715</v>
      </c>
      <c r="J243" s="60" t="s">
        <v>34</v>
      </c>
      <c r="K243" s="64"/>
      <c r="L243" s="60"/>
    </row>
    <row r="244" spans="1:12" ht="16.5" customHeight="1">
      <c r="A244" s="61"/>
      <c r="B244" s="60" t="s">
        <v>61</v>
      </c>
      <c r="C244" s="60" t="s">
        <v>62</v>
      </c>
      <c r="D244" s="62">
        <v>232</v>
      </c>
      <c r="E244" s="63">
        <v>19.28218520789196</v>
      </c>
      <c r="F244" s="63">
        <v>5.320120029500997</v>
      </c>
      <c r="G244" s="64">
        <v>0.26298853092912483</v>
      </c>
      <c r="H244" s="63"/>
      <c r="I244" s="63">
        <v>32.40104146187145</v>
      </c>
      <c r="J244" s="60" t="s">
        <v>34</v>
      </c>
      <c r="K244" s="64"/>
      <c r="L244" s="60"/>
    </row>
    <row r="245" spans="1:12" ht="16.5" customHeight="1">
      <c r="A245" s="61"/>
      <c r="B245" s="60" t="s">
        <v>63</v>
      </c>
      <c r="C245" s="60" t="s">
        <v>64</v>
      </c>
      <c r="D245" s="62">
        <v>218</v>
      </c>
      <c r="E245" s="63">
        <v>14.330125702369628</v>
      </c>
      <c r="F245" s="63">
        <v>4.093241658760613</v>
      </c>
      <c r="G245" s="64">
        <v>0.2692135021676013</v>
      </c>
      <c r="H245" s="63"/>
      <c r="I245" s="63">
        <v>20.560157745489583</v>
      </c>
      <c r="J245" s="60" t="s">
        <v>34</v>
      </c>
      <c r="K245" s="64"/>
      <c r="L245" s="60"/>
    </row>
    <row r="246" spans="1:12" ht="16.5" customHeight="1">
      <c r="A246" s="61"/>
      <c r="B246" s="60" t="s">
        <v>65</v>
      </c>
      <c r="C246" s="60" t="s">
        <v>66</v>
      </c>
      <c r="D246" s="62">
        <v>222</v>
      </c>
      <c r="E246" s="63">
        <v>31.33962171418217</v>
      </c>
      <c r="F246" s="63">
        <v>6.390503514932544</v>
      </c>
      <c r="G246" s="64">
        <v>0.18124655859531205</v>
      </c>
      <c r="H246" s="63"/>
      <c r="I246" s="63">
        <v>62.373911828715876</v>
      </c>
      <c r="J246" s="60" t="s">
        <v>34</v>
      </c>
      <c r="K246" s="64"/>
      <c r="L246" s="60"/>
    </row>
    <row r="247" spans="1:12" ht="16.5" customHeight="1">
      <c r="A247" s="61"/>
      <c r="B247" s="60" t="s">
        <v>67</v>
      </c>
      <c r="C247" s="60" t="s">
        <v>68</v>
      </c>
      <c r="D247" s="62">
        <v>208</v>
      </c>
      <c r="E247" s="63">
        <v>36.847349186952165</v>
      </c>
      <c r="F247" s="63">
        <v>6.897331999974978</v>
      </c>
      <c r="G247" s="64">
        <v>0.19183257740482282</v>
      </c>
      <c r="H247" s="63"/>
      <c r="I247" s="63">
        <v>76.38722309843513</v>
      </c>
      <c r="J247" s="60" t="s">
        <v>34</v>
      </c>
      <c r="K247" s="64"/>
      <c r="L247" s="60"/>
    </row>
    <row r="248" spans="1:12" ht="16.5" customHeight="1">
      <c r="A248" s="61"/>
      <c r="B248" s="60" t="s">
        <v>69</v>
      </c>
      <c r="C248" s="60" t="s">
        <v>70</v>
      </c>
      <c r="D248" s="62">
        <v>239</v>
      </c>
      <c r="E248" s="63">
        <v>24.804544143141147</v>
      </c>
      <c r="F248" s="63">
        <v>5.213483247411224</v>
      </c>
      <c r="G248" s="64">
        <v>0.23957880398289016</v>
      </c>
      <c r="H248" s="63"/>
      <c r="I248" s="63">
        <v>45.97872526413741</v>
      </c>
      <c r="J248" s="60" t="s">
        <v>34</v>
      </c>
      <c r="K248" s="64"/>
      <c r="L248" s="60"/>
    </row>
    <row r="249" spans="1:12" ht="16.5" customHeight="1">
      <c r="A249" s="61"/>
      <c r="B249" s="60" t="s">
        <v>71</v>
      </c>
      <c r="C249" s="60" t="s">
        <v>72</v>
      </c>
      <c r="D249" s="62">
        <v>229</v>
      </c>
      <c r="E249" s="63">
        <v>11.547819846894583</v>
      </c>
      <c r="F249" s="63">
        <v>3.3331614816339186</v>
      </c>
      <c r="G249" s="64">
        <v>0.3071498498321952</v>
      </c>
      <c r="H249" s="63"/>
      <c r="I249" s="63">
        <v>14.122482206102172</v>
      </c>
      <c r="J249" s="60" t="s">
        <v>34</v>
      </c>
      <c r="K249" s="64"/>
      <c r="L249" s="60"/>
    </row>
    <row r="250" spans="1:12" ht="16.5" customHeight="1">
      <c r="A250" s="61"/>
      <c r="B250" s="60" t="s">
        <v>73</v>
      </c>
      <c r="C250" s="60" t="s">
        <v>74</v>
      </c>
      <c r="D250" s="62">
        <v>220</v>
      </c>
      <c r="E250" s="63">
        <v>9.646616199111996</v>
      </c>
      <c r="F250" s="63">
        <v>6.597215868507756</v>
      </c>
      <c r="G250" s="64">
        <v>0.5528813020283374</v>
      </c>
      <c r="H250" s="63"/>
      <c r="I250" s="63">
        <v>9.853110512709327</v>
      </c>
      <c r="J250" s="60" t="s">
        <v>34</v>
      </c>
      <c r="K250" s="64"/>
      <c r="L250" s="60"/>
    </row>
    <row r="251" spans="1:12" ht="16.5" customHeight="1">
      <c r="A251" s="61"/>
      <c r="B251" s="60" t="s">
        <v>75</v>
      </c>
      <c r="C251" s="60" t="s">
        <v>76</v>
      </c>
      <c r="D251" s="62">
        <v>211</v>
      </c>
      <c r="E251" s="63">
        <v>9.139816994654906</v>
      </c>
      <c r="F251" s="63">
        <v>2.551699904027185</v>
      </c>
      <c r="G251" s="64">
        <v>0.2991424840904063</v>
      </c>
      <c r="H251" s="63"/>
      <c r="I251" s="63">
        <v>8.736841343746942</v>
      </c>
      <c r="J251" s="60" t="s">
        <v>34</v>
      </c>
      <c r="K251" s="64"/>
      <c r="L251" s="60"/>
    </row>
    <row r="252" spans="1:12" ht="16.5" customHeight="1">
      <c r="A252" s="61"/>
      <c r="B252" s="60" t="s">
        <v>77</v>
      </c>
      <c r="C252" s="60" t="s">
        <v>78</v>
      </c>
      <c r="D252" s="62">
        <v>233</v>
      </c>
      <c r="E252" s="63">
        <v>7.635060803383346</v>
      </c>
      <c r="F252" s="63">
        <v>3.37875384585222</v>
      </c>
      <c r="G252" s="64">
        <v>0.4291727557192509</v>
      </c>
      <c r="H252" s="63"/>
      <c r="I252" s="63">
        <v>5.481028105568941</v>
      </c>
      <c r="J252" s="60" t="s">
        <v>34</v>
      </c>
      <c r="K252" s="64"/>
      <c r="L252" s="60"/>
    </row>
    <row r="253" spans="1:12" ht="16.5" customHeight="1">
      <c r="A253" s="61"/>
      <c r="B253" s="60" t="s">
        <v>79</v>
      </c>
      <c r="C253" s="60" t="s">
        <v>80</v>
      </c>
      <c r="D253" s="62">
        <v>204</v>
      </c>
      <c r="E253" s="63">
        <v>7.233941627366749</v>
      </c>
      <c r="F253" s="63">
        <v>2.2736232765014512</v>
      </c>
      <c r="G253" s="64">
        <v>0.38734241689830395</v>
      </c>
      <c r="H253" s="63"/>
      <c r="I253" s="63">
        <v>4.62607904845548</v>
      </c>
      <c r="J253" s="60" t="s">
        <v>34</v>
      </c>
      <c r="K253" s="64"/>
      <c r="L253" s="60"/>
    </row>
    <row r="254" spans="1:12" ht="16.5" customHeight="1">
      <c r="A254" s="61"/>
      <c r="B254" s="60" t="s">
        <v>81</v>
      </c>
      <c r="C254" s="60" t="s">
        <v>82</v>
      </c>
      <c r="D254" s="62">
        <v>223</v>
      </c>
      <c r="E254" s="63">
        <v>6.611690262414817</v>
      </c>
      <c r="F254" s="63">
        <v>2.1292268614664094</v>
      </c>
      <c r="G254" s="64">
        <v>0.36962093071556157</v>
      </c>
      <c r="H254" s="63"/>
      <c r="I254" s="63">
        <v>3.302004789311611</v>
      </c>
      <c r="J254" s="60" t="s">
        <v>34</v>
      </c>
      <c r="K254" s="64"/>
      <c r="L254" s="60"/>
    </row>
    <row r="255" spans="1:12" ht="16.5" customHeight="1">
      <c r="A255" s="61"/>
      <c r="B255" s="60" t="s">
        <v>83</v>
      </c>
      <c r="C255" s="60" t="s">
        <v>84</v>
      </c>
      <c r="D255" s="62">
        <v>201</v>
      </c>
      <c r="E255" s="63">
        <v>6.493816315762115</v>
      </c>
      <c r="F255" s="63">
        <v>2.6309927965422064</v>
      </c>
      <c r="G255" s="64">
        <v>0.41397385303162126</v>
      </c>
      <c r="H255" s="63"/>
      <c r="I255" s="63">
        <v>3.0498040790454155</v>
      </c>
      <c r="J255" s="60" t="s">
        <v>34</v>
      </c>
      <c r="K255" s="64"/>
      <c r="L255" s="60"/>
    </row>
    <row r="256" spans="1:12" ht="16.5" customHeight="1">
      <c r="A256" s="61"/>
      <c r="B256" s="60" t="s">
        <v>85</v>
      </c>
      <c r="C256" s="60" t="s">
        <v>86</v>
      </c>
      <c r="D256" s="62">
        <v>206</v>
      </c>
      <c r="E256" s="63">
        <v>17.000776188228734</v>
      </c>
      <c r="F256" s="63">
        <v>10.877254616415346</v>
      </c>
      <c r="G256" s="64">
        <v>0.5596485531591648</v>
      </c>
      <c r="H256" s="63"/>
      <c r="I256" s="63">
        <v>26.89664371924051</v>
      </c>
      <c r="J256" s="60" t="s">
        <v>34</v>
      </c>
      <c r="K256" s="64"/>
      <c r="L256" s="60"/>
    </row>
    <row r="257" spans="1:12" ht="16.5" customHeight="1">
      <c r="A257" s="61"/>
      <c r="B257" s="60" t="s">
        <v>87</v>
      </c>
      <c r="C257" s="60" t="s">
        <v>88</v>
      </c>
      <c r="D257" s="62">
        <v>221</v>
      </c>
      <c r="E257" s="63">
        <v>20.535250264571467</v>
      </c>
      <c r="F257" s="63">
        <v>6.541950799423241</v>
      </c>
      <c r="G257" s="64">
        <v>0.3297814676261683</v>
      </c>
      <c r="H257" s="63"/>
      <c r="I257" s="63">
        <v>35.45354263942718</v>
      </c>
      <c r="J257" s="60" t="s">
        <v>34</v>
      </c>
      <c r="K257" s="64"/>
      <c r="L257" s="60"/>
    </row>
    <row r="258" spans="1:12" ht="16.5" customHeight="1">
      <c r="A258" s="61"/>
      <c r="B258" s="60" t="s">
        <v>89</v>
      </c>
      <c r="C258" s="60" t="s">
        <v>90</v>
      </c>
      <c r="D258" s="62">
        <v>234</v>
      </c>
      <c r="E258" s="63">
        <v>45.72526698969313</v>
      </c>
      <c r="F258" s="63">
        <v>15.43084775268199</v>
      </c>
      <c r="G258" s="64">
        <v>0.3491791084151915</v>
      </c>
      <c r="H258" s="63"/>
      <c r="I258" s="63">
        <v>99.25431950928207</v>
      </c>
      <c r="J258" s="60" t="s">
        <v>34</v>
      </c>
      <c r="K258" s="64"/>
      <c r="L258" s="60"/>
    </row>
    <row r="259" spans="1:12" ht="16.5" customHeight="1">
      <c r="A259" s="61"/>
      <c r="B259" s="60" t="s">
        <v>91</v>
      </c>
      <c r="C259" s="60" t="s">
        <v>92</v>
      </c>
      <c r="D259" s="62">
        <v>214</v>
      </c>
      <c r="E259" s="63">
        <v>54.73703262878221</v>
      </c>
      <c r="F259" s="63">
        <v>18.810187774545167</v>
      </c>
      <c r="G259" s="64">
        <v>0.31293202681068033</v>
      </c>
      <c r="H259" s="63"/>
      <c r="I259" s="63">
        <v>122.74200461734426</v>
      </c>
      <c r="J259" s="60" t="s">
        <v>34</v>
      </c>
      <c r="K259" s="64"/>
      <c r="L259" s="60"/>
    </row>
    <row r="260" spans="1:12" ht="16.5" customHeight="1">
      <c r="A260" s="61"/>
      <c r="B260" s="60" t="s">
        <v>93</v>
      </c>
      <c r="C260" s="60" t="s">
        <v>94</v>
      </c>
      <c r="D260" s="62">
        <v>246</v>
      </c>
      <c r="E260" s="63">
        <v>43.71444812611091</v>
      </c>
      <c r="F260" s="63">
        <v>17.712283060883603</v>
      </c>
      <c r="G260" s="64">
        <v>0.3445379912980263</v>
      </c>
      <c r="H260" s="63"/>
      <c r="I260" s="63">
        <v>94.04895261860229</v>
      </c>
      <c r="J260" s="60" t="s">
        <v>34</v>
      </c>
      <c r="K260" s="64"/>
      <c r="L260" s="60"/>
    </row>
    <row r="261" spans="1:12" ht="16.5" customHeight="1">
      <c r="A261" s="61"/>
      <c r="B261" s="60" t="s">
        <v>95</v>
      </c>
      <c r="C261" s="60" t="s">
        <v>96</v>
      </c>
      <c r="D261" s="62">
        <v>236</v>
      </c>
      <c r="E261" s="63">
        <v>36.51741272548378</v>
      </c>
      <c r="F261" s="63">
        <v>15.349825372580257</v>
      </c>
      <c r="G261" s="64">
        <v>0.38259593572690165</v>
      </c>
      <c r="H261" s="63"/>
      <c r="I261" s="63">
        <v>75.54359908150475</v>
      </c>
      <c r="J261" s="60" t="s">
        <v>34</v>
      </c>
      <c r="K261" s="64"/>
      <c r="L261" s="60"/>
    </row>
    <row r="262" spans="1:12" ht="16.5" customHeight="1">
      <c r="A262" s="61"/>
      <c r="B262" s="60" t="s">
        <v>97</v>
      </c>
      <c r="C262" s="60" t="s">
        <v>98</v>
      </c>
      <c r="D262" s="62">
        <v>252</v>
      </c>
      <c r="E262" s="63">
        <v>50.028646105752344</v>
      </c>
      <c r="F262" s="63">
        <v>24.58045902364501</v>
      </c>
      <c r="G262" s="64">
        <v>0.4683044720942826</v>
      </c>
      <c r="H262" s="63"/>
      <c r="I262" s="63">
        <v>110.4395391226603</v>
      </c>
      <c r="J262" s="60" t="s">
        <v>34</v>
      </c>
      <c r="K262" s="64"/>
      <c r="L262" s="60"/>
    </row>
    <row r="263" spans="1:12" ht="16.5" customHeight="1">
      <c r="A263" s="61"/>
      <c r="B263" s="60" t="s">
        <v>99</v>
      </c>
      <c r="C263" s="60" t="s">
        <v>100</v>
      </c>
      <c r="D263" s="62">
        <v>230</v>
      </c>
      <c r="E263" s="63">
        <v>25.713207233666555</v>
      </c>
      <c r="F263" s="63">
        <v>10.919132626753775</v>
      </c>
      <c r="G263" s="64">
        <v>0.4236701765770592</v>
      </c>
      <c r="H263" s="63"/>
      <c r="I263" s="63">
        <v>48.240097285660696</v>
      </c>
      <c r="J263" s="60" t="s">
        <v>34</v>
      </c>
      <c r="K263" s="64"/>
      <c r="L263" s="60"/>
    </row>
    <row r="264" spans="1:12" ht="16.5" customHeight="1">
      <c r="A264" s="61"/>
      <c r="B264" s="60" t="s">
        <v>101</v>
      </c>
      <c r="C264" s="60" t="s">
        <v>102</v>
      </c>
      <c r="D264" s="62">
        <v>214</v>
      </c>
      <c r="E264" s="63">
        <v>44.10941012514945</v>
      </c>
      <c r="F264" s="63">
        <v>16.551834869924757</v>
      </c>
      <c r="G264" s="64">
        <v>0.391051632590457</v>
      </c>
      <c r="H264" s="63"/>
      <c r="I264" s="63">
        <v>95.07026608213052</v>
      </c>
      <c r="J264" s="60" t="s">
        <v>34</v>
      </c>
      <c r="K264" s="64"/>
      <c r="L264" s="60"/>
    </row>
    <row r="265" spans="1:12" ht="16.5" customHeight="1">
      <c r="A265" s="61"/>
      <c r="B265" s="60" t="s">
        <v>103</v>
      </c>
      <c r="C265" s="60" t="s">
        <v>104</v>
      </c>
      <c r="D265" s="62">
        <v>237</v>
      </c>
      <c r="E265" s="63">
        <v>39.954205589498876</v>
      </c>
      <c r="F265" s="63">
        <v>16.73066761208861</v>
      </c>
      <c r="G265" s="64">
        <v>0.364817417331954</v>
      </c>
      <c r="H265" s="63"/>
      <c r="I265" s="63">
        <v>84.35445685247394</v>
      </c>
      <c r="J265" s="60" t="s">
        <v>34</v>
      </c>
      <c r="K265" s="64"/>
      <c r="L265" s="60"/>
    </row>
    <row r="266" spans="1:12" ht="16.5" customHeight="1">
      <c r="A266" s="61"/>
      <c r="B266" s="60" t="s">
        <v>105</v>
      </c>
      <c r="C266" s="60" t="s">
        <v>106</v>
      </c>
      <c r="D266" s="62">
        <v>237</v>
      </c>
      <c r="E266" s="63">
        <v>22.467900918126453</v>
      </c>
      <c r="F266" s="63">
        <v>10.74955577565825</v>
      </c>
      <c r="G266" s="64">
        <v>0.4294572881033654</v>
      </c>
      <c r="H266" s="63"/>
      <c r="I266" s="63">
        <v>40.19615200348338</v>
      </c>
      <c r="J266" s="60" t="s">
        <v>34</v>
      </c>
      <c r="K266" s="64"/>
      <c r="L266" s="60"/>
    </row>
    <row r="267" spans="1:12" ht="16.5" customHeight="1">
      <c r="A267" s="61"/>
      <c r="B267" s="60" t="s">
        <v>107</v>
      </c>
      <c r="C267" s="60" t="s">
        <v>108</v>
      </c>
      <c r="D267" s="62">
        <v>231</v>
      </c>
      <c r="E267" s="63">
        <v>20.169145547303312</v>
      </c>
      <c r="F267" s="63">
        <v>7.202760657954734</v>
      </c>
      <c r="G267" s="64">
        <v>0.3703199931271295</v>
      </c>
      <c r="H267" s="63"/>
      <c r="I267" s="63">
        <v>34.55975756744201</v>
      </c>
      <c r="J267" s="60" t="s">
        <v>34</v>
      </c>
      <c r="K267" s="64"/>
      <c r="L267" s="60"/>
    </row>
    <row r="268" spans="1:12" ht="16.5" customHeight="1">
      <c r="A268" s="61"/>
      <c r="B268" s="60" t="s">
        <v>109</v>
      </c>
      <c r="C268" s="60" t="s">
        <v>110</v>
      </c>
      <c r="D268" s="62">
        <v>204</v>
      </c>
      <c r="E268" s="63">
        <v>24.144182212566395</v>
      </c>
      <c r="F268" s="63">
        <v>9.497194106466848</v>
      </c>
      <c r="G268" s="64">
        <v>0.4256617394337723</v>
      </c>
      <c r="H268" s="63"/>
      <c r="I268" s="63">
        <v>44.339576221769725</v>
      </c>
      <c r="J268" s="60" t="s">
        <v>34</v>
      </c>
      <c r="K268" s="64"/>
      <c r="L268" s="60"/>
    </row>
    <row r="269" spans="1:12" ht="16.5" customHeight="1">
      <c r="A269" s="61"/>
      <c r="B269" s="60" t="s">
        <v>111</v>
      </c>
      <c r="C269" s="60" t="s">
        <v>112</v>
      </c>
      <c r="D269" s="62">
        <v>206</v>
      </c>
      <c r="E269" s="63">
        <v>20.720787171542216</v>
      </c>
      <c r="F269" s="63">
        <v>9.651171123498754</v>
      </c>
      <c r="G269" s="64">
        <v>0.41718848353493376</v>
      </c>
      <c r="H269" s="63"/>
      <c r="I269" s="63">
        <v>35.907088814795834</v>
      </c>
      <c r="J269" s="60" t="s">
        <v>34</v>
      </c>
      <c r="K269" s="64"/>
      <c r="L269" s="60"/>
    </row>
    <row r="270" spans="1:12" ht="16.5" customHeight="1">
      <c r="A270" s="61"/>
      <c r="B270" s="60" t="s">
        <v>113</v>
      </c>
      <c r="C270" s="60" t="s">
        <v>114</v>
      </c>
      <c r="D270" s="62">
        <v>239</v>
      </c>
      <c r="E270" s="63">
        <v>39.954205589498876</v>
      </c>
      <c r="F270" s="63">
        <v>17.36663700634279</v>
      </c>
      <c r="G270" s="64">
        <v>0.4015902981813876</v>
      </c>
      <c r="H270" s="63"/>
      <c r="I270" s="63">
        <v>84.35445685247394</v>
      </c>
      <c r="J270" s="60" t="s">
        <v>34</v>
      </c>
      <c r="K270" s="64"/>
      <c r="L270" s="60"/>
    </row>
    <row r="271" spans="1:12" ht="16.5" customHeight="1">
      <c r="A271" s="61"/>
      <c r="B271" s="60" t="s">
        <v>115</v>
      </c>
      <c r="C271" s="60" t="s">
        <v>116</v>
      </c>
      <c r="D271" s="62">
        <v>238</v>
      </c>
      <c r="E271" s="63">
        <v>46.138396827332166</v>
      </c>
      <c r="F271" s="63">
        <v>22.279290143582177</v>
      </c>
      <c r="G271" s="64">
        <v>0.4747094908808516</v>
      </c>
      <c r="H271" s="63"/>
      <c r="I271" s="63">
        <v>100.32550066329536</v>
      </c>
      <c r="J271" s="60" t="s">
        <v>34</v>
      </c>
      <c r="K271" s="64"/>
      <c r="L271" s="60"/>
    </row>
    <row r="272" spans="1:12" ht="16.5" customHeight="1">
      <c r="A272" s="61"/>
      <c r="B272" s="60" t="s">
        <v>117</v>
      </c>
      <c r="C272" s="60" t="s">
        <v>118</v>
      </c>
      <c r="D272" s="62">
        <v>237</v>
      </c>
      <c r="E272" s="63">
        <v>38.54228868623108</v>
      </c>
      <c r="F272" s="63">
        <v>15.518915228576626</v>
      </c>
      <c r="G272" s="64">
        <v>0.37244237957074144</v>
      </c>
      <c r="H272" s="63"/>
      <c r="I272" s="63">
        <v>80.72865465464324</v>
      </c>
      <c r="J272" s="60" t="s">
        <v>34</v>
      </c>
      <c r="K272" s="64"/>
      <c r="L272" s="60"/>
    </row>
    <row r="273" spans="1:12" ht="16.5" customHeight="1">
      <c r="A273" s="61"/>
      <c r="B273" s="60" t="s">
        <v>119</v>
      </c>
      <c r="C273" s="60" t="s">
        <v>120</v>
      </c>
      <c r="D273" s="62">
        <v>241</v>
      </c>
      <c r="E273" s="63">
        <v>33.67780283068891</v>
      </c>
      <c r="F273" s="63">
        <v>17.2457313657198</v>
      </c>
      <c r="G273" s="64">
        <v>0.4120301594200411</v>
      </c>
      <c r="H273" s="63"/>
      <c r="I273" s="63">
        <v>68.30413718772466</v>
      </c>
      <c r="J273" s="60" t="s">
        <v>34</v>
      </c>
      <c r="K273" s="64"/>
      <c r="L273" s="60"/>
    </row>
    <row r="274" spans="1:12" ht="16.5" customHeight="1">
      <c r="A274" s="61"/>
      <c r="B274" s="60" t="s">
        <v>121</v>
      </c>
      <c r="C274" s="60" t="s">
        <v>122</v>
      </c>
      <c r="D274" s="62">
        <v>245</v>
      </c>
      <c r="E274" s="63">
        <v>40.67944321083048</v>
      </c>
      <c r="F274" s="63">
        <v>14.750046308053332</v>
      </c>
      <c r="G274" s="64">
        <v>0.35223546647697257</v>
      </c>
      <c r="H274" s="63"/>
      <c r="I274" s="63">
        <v>86.22001115975445</v>
      </c>
      <c r="J274" s="60" t="s">
        <v>34</v>
      </c>
      <c r="K274" s="64"/>
      <c r="L274" s="60"/>
    </row>
    <row r="275" spans="1:12" ht="16.5" customHeight="1">
      <c r="A275" s="61"/>
      <c r="B275" s="60" t="s">
        <v>123</v>
      </c>
      <c r="C275" s="60" t="s">
        <v>124</v>
      </c>
      <c r="D275" s="62">
        <v>245</v>
      </c>
      <c r="E275" s="63">
        <v>58.29415347136074</v>
      </c>
      <c r="F275" s="63">
        <v>27.209195619880802</v>
      </c>
      <c r="G275" s="64">
        <v>0.41299748773868455</v>
      </c>
      <c r="H275" s="63"/>
      <c r="I275" s="63">
        <v>132.0773006278168</v>
      </c>
      <c r="J275" s="60" t="s">
        <v>34</v>
      </c>
      <c r="K275" s="64"/>
      <c r="L275" s="60"/>
    </row>
    <row r="276" spans="1:12" ht="16.5" customHeight="1">
      <c r="A276" s="61"/>
      <c r="B276" s="60" t="s">
        <v>125</v>
      </c>
      <c r="C276" s="60" t="s">
        <v>126</v>
      </c>
      <c r="D276" s="62">
        <v>231</v>
      </c>
      <c r="E276" s="63">
        <v>57.77217924132724</v>
      </c>
      <c r="F276" s="63">
        <v>16.274853851582332</v>
      </c>
      <c r="G276" s="64">
        <v>0.2809669343236873</v>
      </c>
      <c r="H276" s="63"/>
      <c r="I276" s="63">
        <v>130.70533213033363</v>
      </c>
      <c r="J276" s="60" t="s">
        <v>34</v>
      </c>
      <c r="K276" s="64"/>
      <c r="L276" s="60"/>
    </row>
    <row r="277" spans="1:12" ht="16.5" customHeight="1">
      <c r="A277" s="61"/>
      <c r="B277" s="60" t="s">
        <v>127</v>
      </c>
      <c r="C277" s="60" t="s">
        <v>128</v>
      </c>
      <c r="D277" s="62">
        <v>246</v>
      </c>
      <c r="E277" s="63">
        <v>77.73650302387763</v>
      </c>
      <c r="F277" s="63">
        <v>21.964522192603514</v>
      </c>
      <c r="G277" s="64">
        <v>0.3128279740954374</v>
      </c>
      <c r="H277" s="63"/>
      <c r="I277" s="63">
        <v>183.63949805597818</v>
      </c>
      <c r="J277" s="60" t="s">
        <v>34</v>
      </c>
      <c r="K277" s="64"/>
      <c r="L277" s="60"/>
    </row>
    <row r="278" spans="1:12" ht="16.5" customHeight="1">
      <c r="A278" s="61"/>
      <c r="B278" s="60" t="s">
        <v>129</v>
      </c>
      <c r="C278" s="60" t="s">
        <v>130</v>
      </c>
      <c r="D278" s="62">
        <v>206</v>
      </c>
      <c r="E278" s="63">
        <v>69.158210948909</v>
      </c>
      <c r="F278" s="63">
        <v>22.507572854321065</v>
      </c>
      <c r="G278" s="64">
        <v>0.33035806232887427</v>
      </c>
      <c r="H278" s="63"/>
      <c r="I278" s="63">
        <v>160.7846022743755</v>
      </c>
      <c r="J278" s="60" t="s">
        <v>34</v>
      </c>
      <c r="K278" s="64"/>
      <c r="L278" s="60"/>
    </row>
    <row r="279" spans="1:12" ht="16.5" customHeight="1">
      <c r="A279" s="61"/>
      <c r="B279" s="60" t="s">
        <v>131</v>
      </c>
      <c r="C279" s="60" t="s">
        <v>132</v>
      </c>
      <c r="D279" s="62">
        <v>263</v>
      </c>
      <c r="E279" s="63">
        <v>40.67944321083048</v>
      </c>
      <c r="F279" s="63">
        <v>13.52209829888512</v>
      </c>
      <c r="G279" s="64">
        <v>0.3292723717918702</v>
      </c>
      <c r="H279" s="63"/>
      <c r="I279" s="63">
        <v>86.22001115975445</v>
      </c>
      <c r="J279" s="60" t="s">
        <v>34</v>
      </c>
      <c r="K279" s="64"/>
      <c r="L279" s="60"/>
    </row>
    <row r="280" spans="1:12" ht="16.5" customHeight="1">
      <c r="A280" s="61"/>
      <c r="B280" s="60" t="s">
        <v>133</v>
      </c>
      <c r="C280" s="60" t="s">
        <v>134</v>
      </c>
      <c r="D280" s="62">
        <v>225</v>
      </c>
      <c r="E280" s="63">
        <v>26.41648320386093</v>
      </c>
      <c r="F280" s="63">
        <v>16.368129872932887</v>
      </c>
      <c r="G280" s="64">
        <v>0.4676923469694316</v>
      </c>
      <c r="H280" s="63"/>
      <c r="I280" s="63">
        <v>49.99478380755931</v>
      </c>
      <c r="J280" s="60" t="s">
        <v>34</v>
      </c>
      <c r="K280" s="64"/>
      <c r="L280" s="60"/>
    </row>
    <row r="281" spans="1:12" ht="16.5" customHeight="1">
      <c r="A281" s="61"/>
      <c r="B281" s="60" t="s">
        <v>135</v>
      </c>
      <c r="C281" s="60" t="s">
        <v>136</v>
      </c>
      <c r="D281" s="62">
        <v>231</v>
      </c>
      <c r="E281" s="63">
        <v>21.479850285170087</v>
      </c>
      <c r="F281" s="63">
        <v>9.99642108716645</v>
      </c>
      <c r="G281" s="64">
        <v>0.42960127470561793</v>
      </c>
      <c r="H281" s="63"/>
      <c r="I281" s="63">
        <v>37.76659698933209</v>
      </c>
      <c r="J281" s="60" t="s">
        <v>34</v>
      </c>
      <c r="K281" s="64"/>
      <c r="L281" s="60"/>
    </row>
    <row r="282" spans="1:12" ht="16.5" customHeight="1">
      <c r="A282" s="61"/>
      <c r="B282" s="60" t="s">
        <v>137</v>
      </c>
      <c r="C282" s="60" t="s">
        <v>138</v>
      </c>
      <c r="D282" s="62">
        <v>244</v>
      </c>
      <c r="E282" s="63">
        <v>47.82858141653793</v>
      </c>
      <c r="F282" s="63">
        <v>19.193743684112604</v>
      </c>
      <c r="G282" s="64">
        <v>0.3727600726709809</v>
      </c>
      <c r="H282" s="63"/>
      <c r="I282" s="63">
        <v>104.71377323167212</v>
      </c>
      <c r="J282" s="60" t="s">
        <v>34</v>
      </c>
      <c r="K282" s="64"/>
      <c r="L282" s="60"/>
    </row>
    <row r="283" spans="1:12" ht="16.5" customHeight="1">
      <c r="A283" s="61"/>
      <c r="B283" s="60" t="s">
        <v>139</v>
      </c>
      <c r="C283" s="60" t="s">
        <v>140</v>
      </c>
      <c r="D283" s="62">
        <v>228</v>
      </c>
      <c r="E283" s="63">
        <v>22.670899410414922</v>
      </c>
      <c r="F283" s="63">
        <v>10.920108065916192</v>
      </c>
      <c r="G283" s="64">
        <v>0.4315047193677017</v>
      </c>
      <c r="H283" s="63"/>
      <c r="I283" s="63">
        <v>40.696522205634565</v>
      </c>
      <c r="J283" s="60" t="s">
        <v>34</v>
      </c>
      <c r="K283" s="64"/>
      <c r="L283" s="60"/>
    </row>
    <row r="284" spans="1:12" ht="16.5" customHeight="1">
      <c r="A284" s="61"/>
      <c r="B284" s="60" t="s">
        <v>141</v>
      </c>
      <c r="C284" s="60" t="s">
        <v>142</v>
      </c>
      <c r="D284" s="62">
        <v>224</v>
      </c>
      <c r="E284" s="63">
        <v>25.713207233666555</v>
      </c>
      <c r="F284" s="63">
        <v>14.179299980810116</v>
      </c>
      <c r="G284" s="64">
        <v>0.46423852741589006</v>
      </c>
      <c r="H284" s="63"/>
      <c r="I284" s="63">
        <v>48.240097285660696</v>
      </c>
      <c r="J284" s="60" t="s">
        <v>34</v>
      </c>
      <c r="K284" s="64"/>
      <c r="L284" s="60"/>
    </row>
    <row r="285" spans="1:12" ht="16.5" customHeight="1">
      <c r="A285" s="61"/>
      <c r="B285" s="60" t="s">
        <v>143</v>
      </c>
      <c r="C285" s="60" t="s">
        <v>144</v>
      </c>
      <c r="D285" s="62">
        <v>241</v>
      </c>
      <c r="E285" s="63">
        <v>36.847349186952165</v>
      </c>
      <c r="F285" s="63">
        <v>16.20830351074902</v>
      </c>
      <c r="G285" s="64">
        <v>0.41344840911344055</v>
      </c>
      <c r="H285" s="63"/>
      <c r="I285" s="63">
        <v>76.38722309843513</v>
      </c>
      <c r="J285" s="60" t="s">
        <v>34</v>
      </c>
      <c r="K285" s="64"/>
      <c r="L285" s="60"/>
    </row>
    <row r="286" spans="1:12" ht="16.5" customHeight="1">
      <c r="A286" s="61"/>
      <c r="B286" s="60" t="s">
        <v>145</v>
      </c>
      <c r="C286" s="60" t="s">
        <v>146</v>
      </c>
      <c r="D286" s="62">
        <v>228</v>
      </c>
      <c r="E286" s="63">
        <v>37.18026663914476</v>
      </c>
      <c r="F286" s="63">
        <v>16.84251884560771</v>
      </c>
      <c r="G286" s="64">
        <v>0.3829893985518771</v>
      </c>
      <c r="H286" s="63"/>
      <c r="I286" s="63">
        <v>77.23896580383534</v>
      </c>
      <c r="J286" s="60" t="s">
        <v>34</v>
      </c>
      <c r="K286" s="64"/>
      <c r="L286" s="60"/>
    </row>
    <row r="287" spans="1:12" ht="16.5" customHeight="1">
      <c r="A287" s="78" t="s">
        <v>151</v>
      </c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</row>
    <row r="288" spans="1:12" ht="13.5" customHeight="1">
      <c r="A288" s="61"/>
      <c r="B288" s="59" t="s">
        <v>21</v>
      </c>
      <c r="C288" s="59" t="s">
        <v>22</v>
      </c>
      <c r="D288" s="59" t="s">
        <v>23</v>
      </c>
      <c r="E288" s="59" t="s">
        <v>24</v>
      </c>
      <c r="F288" s="59" t="s">
        <v>25</v>
      </c>
      <c r="G288" s="59" t="s">
        <v>26</v>
      </c>
      <c r="H288" s="59" t="s">
        <v>27</v>
      </c>
      <c r="I288" s="59" t="s">
        <v>28</v>
      </c>
      <c r="J288" s="59" t="s">
        <v>29</v>
      </c>
      <c r="K288" s="59" t="s">
        <v>30</v>
      </c>
      <c r="L288" s="59" t="s">
        <v>31</v>
      </c>
    </row>
    <row r="289" spans="1:12" ht="16.5" customHeight="1">
      <c r="A289" s="61"/>
      <c r="B289" s="60" t="s">
        <v>32</v>
      </c>
      <c r="C289" s="60" t="s">
        <v>33</v>
      </c>
      <c r="D289" s="62">
        <v>263</v>
      </c>
      <c r="E289" s="63">
        <v>4.031519362860441</v>
      </c>
      <c r="F289" s="63">
        <v>1.301760252320426</v>
      </c>
      <c r="G289" s="64">
        <v>0.3039630356430164</v>
      </c>
      <c r="H289" s="63">
        <v>0</v>
      </c>
      <c r="I289" s="63">
        <v>0</v>
      </c>
      <c r="J289" s="60" t="s">
        <v>34</v>
      </c>
      <c r="K289" s="64">
        <v>0</v>
      </c>
      <c r="L289" s="60" t="s">
        <v>35</v>
      </c>
    </row>
    <row r="290" spans="1:12" ht="16.5" customHeight="1">
      <c r="A290" s="61"/>
      <c r="B290" s="60" t="s">
        <v>36</v>
      </c>
      <c r="C290" s="60" t="s">
        <v>37</v>
      </c>
      <c r="D290" s="62">
        <v>237</v>
      </c>
      <c r="E290" s="63">
        <v>22.875732003183966</v>
      </c>
      <c r="F290" s="63">
        <v>6.28913734761311</v>
      </c>
      <c r="G290" s="64">
        <v>0.331387193355533</v>
      </c>
      <c r="H290" s="63">
        <v>19.53125</v>
      </c>
      <c r="I290" s="63">
        <v>18.172368756367966</v>
      </c>
      <c r="J290" s="60" t="s">
        <v>34</v>
      </c>
      <c r="K290" s="64">
        <v>0.9304252803260399</v>
      </c>
      <c r="L290" s="60"/>
    </row>
    <row r="291" spans="1:12" ht="16.5" customHeight="1">
      <c r="A291" s="61"/>
      <c r="B291" s="60" t="s">
        <v>39</v>
      </c>
      <c r="C291" s="60" t="s">
        <v>40</v>
      </c>
      <c r="D291" s="62">
        <v>280</v>
      </c>
      <c r="E291" s="63">
        <v>54.24690937011328</v>
      </c>
      <c r="F291" s="63">
        <v>14.771625768388185</v>
      </c>
      <c r="G291" s="64">
        <v>0.27782697835721376</v>
      </c>
      <c r="H291" s="63">
        <v>39.0625</v>
      </c>
      <c r="I291" s="63">
        <v>40.92647671069286</v>
      </c>
      <c r="J291" s="60" t="s">
        <v>34</v>
      </c>
      <c r="K291" s="64">
        <v>1.0477178037937371</v>
      </c>
      <c r="L291" s="60"/>
    </row>
    <row r="292" spans="1:12" ht="16.5" customHeight="1">
      <c r="A292" s="61"/>
      <c r="B292" s="60" t="s">
        <v>42</v>
      </c>
      <c r="C292" s="60" t="s">
        <v>43</v>
      </c>
      <c r="D292" s="62">
        <v>258</v>
      </c>
      <c r="E292" s="63">
        <v>107.46078283213177</v>
      </c>
      <c r="F292" s="63">
        <v>28.21381639755549</v>
      </c>
      <c r="G292" s="64">
        <v>0.3184882557246212</v>
      </c>
      <c r="H292" s="63">
        <v>78.125</v>
      </c>
      <c r="I292" s="63">
        <v>72.73618878980865</v>
      </c>
      <c r="J292" s="60" t="s">
        <v>34</v>
      </c>
      <c r="K292" s="64">
        <v>0.9310232165095508</v>
      </c>
      <c r="L292" s="60"/>
    </row>
    <row r="293" spans="1:12" ht="16.5" customHeight="1">
      <c r="A293" s="61"/>
      <c r="B293" s="60" t="s">
        <v>44</v>
      </c>
      <c r="C293" s="60" t="s">
        <v>45</v>
      </c>
      <c r="D293" s="62">
        <v>278</v>
      </c>
      <c r="E293" s="63">
        <v>268.9598785575045</v>
      </c>
      <c r="F293" s="63">
        <v>71.4744388066481</v>
      </c>
      <c r="G293" s="64">
        <v>0.300086739766697</v>
      </c>
      <c r="H293" s="63">
        <v>156.25</v>
      </c>
      <c r="I293" s="63">
        <v>158.5552068701831</v>
      </c>
      <c r="J293" s="60" t="s">
        <v>34</v>
      </c>
      <c r="K293" s="64">
        <v>1.0147533239691717</v>
      </c>
      <c r="L293" s="60"/>
    </row>
    <row r="294" spans="1:12" ht="16.5" customHeight="1">
      <c r="A294" s="61"/>
      <c r="B294" s="60" t="s">
        <v>46</v>
      </c>
      <c r="C294" s="60" t="s">
        <v>47</v>
      </c>
      <c r="D294" s="62">
        <v>263</v>
      </c>
      <c r="E294" s="63">
        <v>572.5487884358381</v>
      </c>
      <c r="F294" s="63">
        <v>133.86618694257095</v>
      </c>
      <c r="G294" s="64">
        <v>0.21179937506962201</v>
      </c>
      <c r="H294" s="63">
        <v>312.5</v>
      </c>
      <c r="I294" s="63">
        <v>326.54705834141214</v>
      </c>
      <c r="J294" s="60" t="s">
        <v>34</v>
      </c>
      <c r="K294" s="64">
        <v>1.0449505866925188</v>
      </c>
      <c r="L294" s="60"/>
    </row>
    <row r="295" spans="1:12" ht="16.5" customHeight="1">
      <c r="A295" s="61"/>
      <c r="B295" s="60" t="s">
        <v>48</v>
      </c>
      <c r="C295" s="60" t="s">
        <v>49</v>
      </c>
      <c r="D295" s="62">
        <v>243</v>
      </c>
      <c r="E295" s="63">
        <v>947.4635256553762</v>
      </c>
      <c r="F295" s="63">
        <v>279.80283081748604</v>
      </c>
      <c r="G295" s="64">
        <v>0.2703113770379208</v>
      </c>
      <c r="H295" s="63">
        <v>625</v>
      </c>
      <c r="I295" s="63">
        <v>580.1490821715224</v>
      </c>
      <c r="J295" s="60" t="s">
        <v>34</v>
      </c>
      <c r="K295" s="64">
        <v>0.9282385314744359</v>
      </c>
      <c r="L295" s="60"/>
    </row>
    <row r="296" spans="1:12" ht="16.5" customHeight="1">
      <c r="A296" s="61"/>
      <c r="B296" s="60" t="s">
        <v>50</v>
      </c>
      <c r="C296" s="60" t="s">
        <v>51</v>
      </c>
      <c r="D296" s="62">
        <v>243</v>
      </c>
      <c r="E296" s="63">
        <v>1639.9996297484483</v>
      </c>
      <c r="F296" s="63">
        <v>386.03483452720525</v>
      </c>
      <c r="G296" s="64">
        <v>0.260146710984131</v>
      </c>
      <c r="H296" s="63">
        <v>1250</v>
      </c>
      <c r="I296" s="63">
        <v>1285.2602038636403</v>
      </c>
      <c r="J296" s="60" t="s">
        <v>34</v>
      </c>
      <c r="K296" s="64">
        <v>1.0282081630909123</v>
      </c>
      <c r="L296" s="60"/>
    </row>
    <row r="297" spans="1:12" ht="16.5" customHeight="1">
      <c r="A297" s="61"/>
      <c r="B297" s="60" t="s">
        <v>52</v>
      </c>
      <c r="C297" s="60" t="s">
        <v>53</v>
      </c>
      <c r="D297" s="62">
        <v>297</v>
      </c>
      <c r="E297" s="63">
        <v>2350.140084613492</v>
      </c>
      <c r="F297" s="63">
        <v>334.03159768018884</v>
      </c>
      <c r="G297" s="64">
        <v>0.1797408732874039</v>
      </c>
      <c r="H297" s="63">
        <v>2500</v>
      </c>
      <c r="I297" s="63">
        <v>2606.108983751573</v>
      </c>
      <c r="J297" s="60" t="s">
        <v>34</v>
      </c>
      <c r="K297" s="64">
        <v>1.042443593500629</v>
      </c>
      <c r="L297" s="60"/>
    </row>
    <row r="298" spans="1:12" ht="16.5" customHeight="1">
      <c r="A298" s="61"/>
      <c r="B298" s="60" t="s">
        <v>54</v>
      </c>
      <c r="C298" s="60" t="s">
        <v>55</v>
      </c>
      <c r="D298" s="62">
        <v>253</v>
      </c>
      <c r="E298" s="63">
        <v>2969.3148482024817</v>
      </c>
      <c r="F298" s="63">
        <v>336.69414002530425</v>
      </c>
      <c r="G298" s="64">
        <v>0.13556475641912272</v>
      </c>
      <c r="H298" s="63">
        <v>5000</v>
      </c>
      <c r="I298" s="63">
        <v>4810.126678018219</v>
      </c>
      <c r="J298" s="60" t="s">
        <v>34</v>
      </c>
      <c r="K298" s="64">
        <v>0.9620253356036437</v>
      </c>
      <c r="L298" s="60"/>
    </row>
    <row r="299" spans="1:12" ht="16.5" customHeight="1">
      <c r="A299" s="61"/>
      <c r="B299" s="60" t="s">
        <v>56</v>
      </c>
      <c r="C299" s="60" t="s">
        <v>57</v>
      </c>
      <c r="D299" s="62">
        <v>260</v>
      </c>
      <c r="E299" s="63">
        <v>4.1046983804365444</v>
      </c>
      <c r="F299" s="63">
        <v>1.410548063106729</v>
      </c>
      <c r="G299" s="64">
        <v>0.35110702528410315</v>
      </c>
      <c r="H299" s="63"/>
      <c r="I299" s="63">
        <v>0</v>
      </c>
      <c r="J299" s="60" t="s">
        <v>34</v>
      </c>
      <c r="K299" s="64"/>
      <c r="L299" s="60" t="s">
        <v>58</v>
      </c>
    </row>
    <row r="300" spans="1:12" ht="16.5" customHeight="1">
      <c r="A300" s="61"/>
      <c r="B300" s="60" t="s">
        <v>59</v>
      </c>
      <c r="C300" s="60" t="s">
        <v>60</v>
      </c>
      <c r="D300" s="62">
        <v>263</v>
      </c>
      <c r="E300" s="63">
        <v>8.204696109024992</v>
      </c>
      <c r="F300" s="63">
        <v>5.085438759665696</v>
      </c>
      <c r="G300" s="64">
        <v>0.5326380579746511</v>
      </c>
      <c r="H300" s="63"/>
      <c r="I300" s="63">
        <v>3.9851018540131014</v>
      </c>
      <c r="J300" s="60" t="s">
        <v>34</v>
      </c>
      <c r="K300" s="64"/>
      <c r="L300" s="60"/>
    </row>
    <row r="301" spans="1:12" ht="16.5" customHeight="1">
      <c r="A301" s="61"/>
      <c r="B301" s="60" t="s">
        <v>61</v>
      </c>
      <c r="C301" s="60" t="s">
        <v>62</v>
      </c>
      <c r="D301" s="62">
        <v>265</v>
      </c>
      <c r="E301" s="63">
        <v>3.9954205589498866</v>
      </c>
      <c r="F301" s="63">
        <v>1.3478233322073088</v>
      </c>
      <c r="G301" s="64">
        <v>0.3496953068706825</v>
      </c>
      <c r="H301" s="63"/>
      <c r="I301" s="63">
        <v>0</v>
      </c>
      <c r="J301" s="60" t="s">
        <v>34</v>
      </c>
      <c r="K301" s="64"/>
      <c r="L301" s="60" t="s">
        <v>58</v>
      </c>
    </row>
    <row r="302" spans="1:12" ht="16.5" customHeight="1">
      <c r="A302" s="61"/>
      <c r="B302" s="60" t="s">
        <v>63</v>
      </c>
      <c r="C302" s="60" t="s">
        <v>64</v>
      </c>
      <c r="D302" s="62">
        <v>258</v>
      </c>
      <c r="E302" s="63">
        <v>4.067944321083048</v>
      </c>
      <c r="F302" s="63">
        <v>1.385207347033618</v>
      </c>
      <c r="G302" s="64">
        <v>0.3328927070266954</v>
      </c>
      <c r="H302" s="63"/>
      <c r="I302" s="63">
        <v>0</v>
      </c>
      <c r="J302" s="60" t="s">
        <v>34</v>
      </c>
      <c r="K302" s="64"/>
      <c r="L302" s="60" t="s">
        <v>58</v>
      </c>
    </row>
    <row r="303" spans="1:12" ht="16.5" customHeight="1">
      <c r="A303" s="61"/>
      <c r="B303" s="60" t="s">
        <v>65</v>
      </c>
      <c r="C303" s="60" t="s">
        <v>66</v>
      </c>
      <c r="D303" s="62">
        <v>273</v>
      </c>
      <c r="E303" s="63">
        <v>3.9954205589498866</v>
      </c>
      <c r="F303" s="63">
        <v>1.333819113173243</v>
      </c>
      <c r="G303" s="64">
        <v>0.32654459515819234</v>
      </c>
      <c r="H303" s="63"/>
      <c r="I303" s="63">
        <v>0</v>
      </c>
      <c r="J303" s="60" t="s">
        <v>34</v>
      </c>
      <c r="K303" s="64"/>
      <c r="L303" s="60" t="s">
        <v>58</v>
      </c>
    </row>
    <row r="304" spans="1:12" ht="16.5" customHeight="1">
      <c r="A304" s="61"/>
      <c r="B304" s="60" t="s">
        <v>67</v>
      </c>
      <c r="C304" s="60" t="s">
        <v>68</v>
      </c>
      <c r="D304" s="62">
        <v>274</v>
      </c>
      <c r="E304" s="63">
        <v>4.067944321083048</v>
      </c>
      <c r="F304" s="63">
        <v>1.4527352805267904</v>
      </c>
      <c r="G304" s="64">
        <v>0.31760371646932384</v>
      </c>
      <c r="H304" s="63"/>
      <c r="I304" s="63">
        <v>0</v>
      </c>
      <c r="J304" s="60" t="s">
        <v>34</v>
      </c>
      <c r="K304" s="64"/>
      <c r="L304" s="60" t="s">
        <v>58</v>
      </c>
    </row>
    <row r="305" spans="1:12" ht="16.5" customHeight="1">
      <c r="A305" s="61"/>
      <c r="B305" s="60" t="s">
        <v>69</v>
      </c>
      <c r="C305" s="60" t="s">
        <v>70</v>
      </c>
      <c r="D305" s="62">
        <v>266</v>
      </c>
      <c r="E305" s="63">
        <v>4.141784514364406</v>
      </c>
      <c r="F305" s="63">
        <v>1.3605117169531584</v>
      </c>
      <c r="G305" s="64">
        <v>0.3252970266865767</v>
      </c>
      <c r="H305" s="63"/>
      <c r="I305" s="63">
        <v>0</v>
      </c>
      <c r="J305" s="60" t="s">
        <v>34</v>
      </c>
      <c r="K305" s="64"/>
      <c r="L305" s="60" t="s">
        <v>58</v>
      </c>
    </row>
    <row r="306" spans="1:12" ht="16.5" customHeight="1">
      <c r="A306" s="61"/>
      <c r="B306" s="60" t="s">
        <v>71</v>
      </c>
      <c r="C306" s="60" t="s">
        <v>72</v>
      </c>
      <c r="D306" s="62">
        <v>241</v>
      </c>
      <c r="E306" s="63">
        <v>3.854228868623107</v>
      </c>
      <c r="F306" s="63">
        <v>1.5704539400808368</v>
      </c>
      <c r="G306" s="64">
        <v>0.36291589658247786</v>
      </c>
      <c r="H306" s="63"/>
      <c r="I306" s="63">
        <v>0</v>
      </c>
      <c r="J306" s="60" t="s">
        <v>34</v>
      </c>
      <c r="K306" s="64"/>
      <c r="L306" s="60" t="s">
        <v>58</v>
      </c>
    </row>
    <row r="307" spans="1:12" ht="16.5" customHeight="1">
      <c r="A307" s="61"/>
      <c r="B307" s="60" t="s">
        <v>73</v>
      </c>
      <c r="C307" s="60" t="s">
        <v>74</v>
      </c>
      <c r="D307" s="62">
        <v>236</v>
      </c>
      <c r="E307" s="63">
        <v>3.854228868623107</v>
      </c>
      <c r="F307" s="63">
        <v>1.37068985327336</v>
      </c>
      <c r="G307" s="64">
        <v>0.338141759621112</v>
      </c>
      <c r="H307" s="63"/>
      <c r="I307" s="63">
        <v>0</v>
      </c>
      <c r="J307" s="60" t="s">
        <v>34</v>
      </c>
      <c r="K307" s="64"/>
      <c r="L307" s="60" t="s">
        <v>58</v>
      </c>
    </row>
    <row r="308" spans="1:12" ht="16.5" customHeight="1">
      <c r="A308" s="61"/>
      <c r="B308" s="60" t="s">
        <v>75</v>
      </c>
      <c r="C308" s="60" t="s">
        <v>76</v>
      </c>
      <c r="D308" s="62">
        <v>250</v>
      </c>
      <c r="E308" s="63">
        <v>3.854228868623107</v>
      </c>
      <c r="F308" s="63">
        <v>1.492554801146395</v>
      </c>
      <c r="G308" s="64">
        <v>0.3372371522963164</v>
      </c>
      <c r="H308" s="63"/>
      <c r="I308" s="63">
        <v>0</v>
      </c>
      <c r="J308" s="60" t="s">
        <v>34</v>
      </c>
      <c r="K308" s="64"/>
      <c r="L308" s="60" t="s">
        <v>58</v>
      </c>
    </row>
    <row r="309" spans="1:12" ht="16.5" customHeight="1">
      <c r="A309" s="61"/>
      <c r="B309" s="60" t="s">
        <v>77</v>
      </c>
      <c r="C309" s="60" t="s">
        <v>78</v>
      </c>
      <c r="D309" s="62">
        <v>293</v>
      </c>
      <c r="E309" s="63">
        <v>4.1046983804365444</v>
      </c>
      <c r="F309" s="63">
        <v>1.6856855573749088</v>
      </c>
      <c r="G309" s="64">
        <v>0.37636544011926515</v>
      </c>
      <c r="H309" s="63"/>
      <c r="I309" s="63">
        <v>0</v>
      </c>
      <c r="J309" s="60" t="s">
        <v>34</v>
      </c>
      <c r="K309" s="64"/>
      <c r="L309" s="60" t="s">
        <v>58</v>
      </c>
    </row>
    <row r="310" spans="1:12" ht="16.5" customHeight="1">
      <c r="A310" s="61"/>
      <c r="B310" s="60" t="s">
        <v>79</v>
      </c>
      <c r="C310" s="60" t="s">
        <v>80</v>
      </c>
      <c r="D310" s="62">
        <v>278</v>
      </c>
      <c r="E310" s="63">
        <v>3.854228868623107</v>
      </c>
      <c r="F310" s="63">
        <v>1.5210905018590615</v>
      </c>
      <c r="G310" s="64">
        <v>0.3696265617269173</v>
      </c>
      <c r="H310" s="63"/>
      <c r="I310" s="63">
        <v>0</v>
      </c>
      <c r="J310" s="60" t="s">
        <v>34</v>
      </c>
      <c r="K310" s="64"/>
      <c r="L310" s="60" t="s">
        <v>58</v>
      </c>
    </row>
    <row r="311" spans="1:12" ht="16.5" customHeight="1">
      <c r="A311" s="61"/>
      <c r="B311" s="60" t="s">
        <v>81</v>
      </c>
      <c r="C311" s="60" t="s">
        <v>82</v>
      </c>
      <c r="D311" s="62">
        <v>262</v>
      </c>
      <c r="E311" s="63">
        <v>4.1046983804365444</v>
      </c>
      <c r="F311" s="63">
        <v>1.4664174108670245</v>
      </c>
      <c r="G311" s="64">
        <v>0.2940802569986844</v>
      </c>
      <c r="H311" s="63"/>
      <c r="I311" s="63">
        <v>0</v>
      </c>
      <c r="J311" s="60" t="s">
        <v>34</v>
      </c>
      <c r="K311" s="64"/>
      <c r="L311" s="60" t="s">
        <v>58</v>
      </c>
    </row>
    <row r="312" spans="1:12" ht="16.5" customHeight="1">
      <c r="A312" s="61"/>
      <c r="B312" s="60" t="s">
        <v>83</v>
      </c>
      <c r="C312" s="60" t="s">
        <v>84</v>
      </c>
      <c r="D312" s="62">
        <v>273</v>
      </c>
      <c r="E312" s="63">
        <v>4.141784514364406</v>
      </c>
      <c r="F312" s="63">
        <v>1.4838456298854632</v>
      </c>
      <c r="G312" s="64">
        <v>0.35464546615264003</v>
      </c>
      <c r="H312" s="63"/>
      <c r="I312" s="63">
        <v>0</v>
      </c>
      <c r="J312" s="60" t="s">
        <v>34</v>
      </c>
      <c r="K312" s="64"/>
      <c r="L312" s="60" t="s">
        <v>58</v>
      </c>
    </row>
    <row r="313" spans="1:12" ht="16.5" customHeight="1">
      <c r="A313" s="61"/>
      <c r="B313" s="60" t="s">
        <v>85</v>
      </c>
      <c r="C313" s="60" t="s">
        <v>86</v>
      </c>
      <c r="D313" s="62">
        <v>219</v>
      </c>
      <c r="E313" s="63">
        <v>4.216965034285823</v>
      </c>
      <c r="F313" s="63">
        <v>1.7395356107521878</v>
      </c>
      <c r="G313" s="64">
        <v>0.39118984949913227</v>
      </c>
      <c r="H313" s="63"/>
      <c r="I313" s="63">
        <v>0</v>
      </c>
      <c r="J313" s="60" t="s">
        <v>34</v>
      </c>
      <c r="K313" s="64"/>
      <c r="L313" s="60" t="s">
        <v>58</v>
      </c>
    </row>
    <row r="314" spans="1:12" ht="16.5" customHeight="1">
      <c r="A314" s="61"/>
      <c r="B314" s="60" t="s">
        <v>87</v>
      </c>
      <c r="C314" s="60" t="s">
        <v>88</v>
      </c>
      <c r="D314" s="62">
        <v>238</v>
      </c>
      <c r="E314" s="63">
        <v>15.678788438269706</v>
      </c>
      <c r="F314" s="63">
        <v>6.359945271962074</v>
      </c>
      <c r="G314" s="64">
        <v>0.424012266511608</v>
      </c>
      <c r="H314" s="63"/>
      <c r="I314" s="63">
        <v>11.775255155289074</v>
      </c>
      <c r="J314" s="60" t="s">
        <v>34</v>
      </c>
      <c r="K314" s="64"/>
      <c r="L314" s="60"/>
    </row>
    <row r="315" spans="1:12" ht="16.5" customHeight="1">
      <c r="A315" s="61"/>
      <c r="B315" s="60" t="s">
        <v>89</v>
      </c>
      <c r="C315" s="60" t="s">
        <v>90</v>
      </c>
      <c r="D315" s="62">
        <v>265</v>
      </c>
      <c r="E315" s="63">
        <v>41.79205723175302</v>
      </c>
      <c r="F315" s="63">
        <v>12.785523262914499</v>
      </c>
      <c r="G315" s="64">
        <v>0.35968395371617123</v>
      </c>
      <c r="H315" s="63"/>
      <c r="I315" s="63">
        <v>32.53028706253705</v>
      </c>
      <c r="J315" s="60" t="s">
        <v>34</v>
      </c>
      <c r="K315" s="64"/>
      <c r="L315" s="60"/>
    </row>
    <row r="316" spans="1:12" ht="16.5" customHeight="1">
      <c r="A316" s="61"/>
      <c r="B316" s="60" t="s">
        <v>91</v>
      </c>
      <c r="C316" s="60" t="s">
        <v>92</v>
      </c>
      <c r="D316" s="62">
        <v>246</v>
      </c>
      <c r="E316" s="63">
        <v>50.48065716667472</v>
      </c>
      <c r="F316" s="63">
        <v>20.453825386428615</v>
      </c>
      <c r="G316" s="64">
        <v>0.4210549828308213</v>
      </c>
      <c r="H316" s="63"/>
      <c r="I316" s="63">
        <v>38.44814663241129</v>
      </c>
      <c r="J316" s="60" t="s">
        <v>34</v>
      </c>
      <c r="K316" s="64"/>
      <c r="L316" s="60"/>
    </row>
    <row r="317" spans="1:12" ht="16.5" customHeight="1">
      <c r="A317" s="61"/>
      <c r="B317" s="60" t="s">
        <v>93</v>
      </c>
      <c r="C317" s="60" t="s">
        <v>94</v>
      </c>
      <c r="D317" s="62">
        <v>266</v>
      </c>
      <c r="E317" s="63">
        <v>38.54228868623108</v>
      </c>
      <c r="F317" s="63">
        <v>15.507886191248287</v>
      </c>
      <c r="G317" s="64">
        <v>0.3951615843486806</v>
      </c>
      <c r="H317" s="63"/>
      <c r="I317" s="63">
        <v>30.23066737908023</v>
      </c>
      <c r="J317" s="60" t="s">
        <v>34</v>
      </c>
      <c r="K317" s="64"/>
      <c r="L317" s="60"/>
    </row>
    <row r="318" spans="1:12" ht="16.5" customHeight="1">
      <c r="A318" s="61"/>
      <c r="B318" s="60" t="s">
        <v>95</v>
      </c>
      <c r="C318" s="60" t="s">
        <v>96</v>
      </c>
      <c r="D318" s="62">
        <v>244</v>
      </c>
      <c r="E318" s="63">
        <v>33.98208328942561</v>
      </c>
      <c r="F318" s="63">
        <v>17.97932756504973</v>
      </c>
      <c r="G318" s="64">
        <v>0.4360090858803528</v>
      </c>
      <c r="H318" s="63"/>
      <c r="I318" s="63">
        <v>26.90635250911588</v>
      </c>
      <c r="J318" s="60" t="s">
        <v>34</v>
      </c>
      <c r="K318" s="64"/>
      <c r="L318" s="60"/>
    </row>
    <row r="319" spans="1:12" ht="16.5" customHeight="1">
      <c r="A319" s="61"/>
      <c r="B319" s="60" t="s">
        <v>97</v>
      </c>
      <c r="C319" s="60" t="s">
        <v>98</v>
      </c>
      <c r="D319" s="62">
        <v>238</v>
      </c>
      <c r="E319" s="63">
        <v>51.39696800771516</v>
      </c>
      <c r="F319" s="63">
        <v>28.87780535612002</v>
      </c>
      <c r="G319" s="64">
        <v>0.47694538161818123</v>
      </c>
      <c r="H319" s="63"/>
      <c r="I319" s="63">
        <v>39.055452294306995</v>
      </c>
      <c r="J319" s="60" t="s">
        <v>34</v>
      </c>
      <c r="K319" s="64"/>
      <c r="L319" s="60"/>
    </row>
    <row r="320" spans="1:12" ht="16.5" customHeight="1">
      <c r="A320" s="61"/>
      <c r="B320" s="60" t="s">
        <v>99</v>
      </c>
      <c r="C320" s="60" t="s">
        <v>100</v>
      </c>
      <c r="D320" s="62">
        <v>271</v>
      </c>
      <c r="E320" s="63">
        <v>20.169145547303312</v>
      </c>
      <c r="F320" s="63">
        <v>9.336508068406733</v>
      </c>
      <c r="G320" s="64">
        <v>0.4665261394078224</v>
      </c>
      <c r="H320" s="63"/>
      <c r="I320" s="63">
        <v>15.855568806633684</v>
      </c>
      <c r="J320" s="60" t="s">
        <v>34</v>
      </c>
      <c r="K320" s="64"/>
      <c r="L320" s="60"/>
    </row>
    <row r="321" spans="1:12" ht="16.5" customHeight="1">
      <c r="A321" s="61"/>
      <c r="B321" s="60" t="s">
        <v>101</v>
      </c>
      <c r="C321" s="60" t="s">
        <v>102</v>
      </c>
      <c r="D321" s="62">
        <v>251</v>
      </c>
      <c r="E321" s="63">
        <v>42.16965034285825</v>
      </c>
      <c r="F321" s="63">
        <v>17.289409854093947</v>
      </c>
      <c r="G321" s="64">
        <v>0.3617273043400768</v>
      </c>
      <c r="H321" s="63"/>
      <c r="I321" s="63">
        <v>32.79412662585415</v>
      </c>
      <c r="J321" s="60" t="s">
        <v>34</v>
      </c>
      <c r="K321" s="64"/>
      <c r="L321" s="60"/>
    </row>
    <row r="322" spans="1:12" ht="16.5" customHeight="1">
      <c r="A322" s="61"/>
      <c r="B322" s="60" t="s">
        <v>103</v>
      </c>
      <c r="C322" s="60" t="s">
        <v>104</v>
      </c>
      <c r="D322" s="62">
        <v>254</v>
      </c>
      <c r="E322" s="63">
        <v>34.28911293575137</v>
      </c>
      <c r="F322" s="63">
        <v>16.4128064055675</v>
      </c>
      <c r="G322" s="64">
        <v>0.41121986624602863</v>
      </c>
      <c r="H322" s="63"/>
      <c r="I322" s="63">
        <v>27.13412928464935</v>
      </c>
      <c r="J322" s="60" t="s">
        <v>34</v>
      </c>
      <c r="K322" s="64"/>
      <c r="L322" s="60"/>
    </row>
    <row r="323" spans="1:12" ht="16.5" customHeight="1">
      <c r="A323" s="61"/>
      <c r="B323" s="60" t="s">
        <v>105</v>
      </c>
      <c r="C323" s="60" t="s">
        <v>106</v>
      </c>
      <c r="D323" s="62">
        <v>278</v>
      </c>
      <c r="E323" s="63">
        <v>15.82044699486904</v>
      </c>
      <c r="F323" s="63">
        <v>7.075217066484458</v>
      </c>
      <c r="G323" s="64">
        <v>0.4565767256608182</v>
      </c>
      <c r="H323" s="63"/>
      <c r="I323" s="63">
        <v>11.909336814846776</v>
      </c>
      <c r="J323" s="60" t="s">
        <v>34</v>
      </c>
      <c r="K323" s="64"/>
      <c r="L323" s="60"/>
    </row>
    <row r="324" spans="1:12" ht="16.5" customHeight="1">
      <c r="A324" s="61"/>
      <c r="B324" s="60" t="s">
        <v>107</v>
      </c>
      <c r="C324" s="60" t="s">
        <v>108</v>
      </c>
      <c r="D324" s="62">
        <v>246</v>
      </c>
      <c r="E324" s="63">
        <v>14.590242156305612</v>
      </c>
      <c r="F324" s="63">
        <v>7.202732854731231</v>
      </c>
      <c r="G324" s="64">
        <v>0.48060456404636726</v>
      </c>
      <c r="H324" s="63"/>
      <c r="I324" s="63">
        <v>10.731414438863366</v>
      </c>
      <c r="J324" s="60" t="s">
        <v>34</v>
      </c>
      <c r="K324" s="64"/>
      <c r="L324" s="60"/>
    </row>
    <row r="325" spans="1:12" ht="16.5" customHeight="1">
      <c r="A325" s="61"/>
      <c r="B325" s="60" t="s">
        <v>109</v>
      </c>
      <c r="C325" s="60" t="s">
        <v>110</v>
      </c>
      <c r="D325" s="62">
        <v>246</v>
      </c>
      <c r="E325" s="63">
        <v>17.465760476621185</v>
      </c>
      <c r="F325" s="63">
        <v>9.96913010654968</v>
      </c>
      <c r="G325" s="64">
        <v>0.5623761708604228</v>
      </c>
      <c r="H325" s="63"/>
      <c r="I325" s="63">
        <v>13.439262640434022</v>
      </c>
      <c r="J325" s="60" t="s">
        <v>34</v>
      </c>
      <c r="K325" s="64"/>
      <c r="L325" s="60"/>
    </row>
    <row r="326" spans="1:12" ht="16.5" customHeight="1">
      <c r="A326" s="61"/>
      <c r="B326" s="60" t="s">
        <v>111</v>
      </c>
      <c r="C326" s="60" t="s">
        <v>112</v>
      </c>
      <c r="D326" s="62">
        <v>261</v>
      </c>
      <c r="E326" s="63">
        <v>16.253148373118652</v>
      </c>
      <c r="F326" s="63">
        <v>6.411231525320327</v>
      </c>
      <c r="G326" s="64">
        <v>0.4855904876303572</v>
      </c>
      <c r="H326" s="63"/>
      <c r="I326" s="63">
        <v>12.316502192856088</v>
      </c>
      <c r="J326" s="60" t="s">
        <v>34</v>
      </c>
      <c r="K326" s="64"/>
      <c r="L326" s="60"/>
    </row>
    <row r="327" spans="1:12" ht="16.5" customHeight="1">
      <c r="A327" s="61"/>
      <c r="B327" s="60" t="s">
        <v>113</v>
      </c>
      <c r="C327" s="60" t="s">
        <v>114</v>
      </c>
      <c r="D327" s="62">
        <v>225</v>
      </c>
      <c r="E327" s="63">
        <v>29.96142741004364</v>
      </c>
      <c r="F327" s="63">
        <v>14.506346912189407</v>
      </c>
      <c r="G327" s="64">
        <v>0.45782127855938637</v>
      </c>
      <c r="H327" s="63"/>
      <c r="I327" s="63">
        <v>23.863643870080057</v>
      </c>
      <c r="J327" s="60" t="s">
        <v>34</v>
      </c>
      <c r="K327" s="64"/>
      <c r="L327" s="60"/>
    </row>
    <row r="328" spans="1:12" ht="16.5" customHeight="1">
      <c r="A328" s="61"/>
      <c r="B328" s="60" t="s">
        <v>115</v>
      </c>
      <c r="C328" s="60" t="s">
        <v>116</v>
      </c>
      <c r="D328" s="62">
        <v>289</v>
      </c>
      <c r="E328" s="63">
        <v>35.86637624484769</v>
      </c>
      <c r="F328" s="63">
        <v>23.28476657115121</v>
      </c>
      <c r="G328" s="64">
        <v>0.5549827500072653</v>
      </c>
      <c r="H328" s="63"/>
      <c r="I328" s="63">
        <v>28.29490694900049</v>
      </c>
      <c r="J328" s="60" t="s">
        <v>34</v>
      </c>
      <c r="K328" s="64"/>
      <c r="L328" s="60"/>
    </row>
    <row r="329" spans="1:12" ht="16.5" customHeight="1">
      <c r="A329" s="61"/>
      <c r="B329" s="60" t="s">
        <v>117</v>
      </c>
      <c r="C329" s="60" t="s">
        <v>118</v>
      </c>
      <c r="D329" s="62">
        <v>239</v>
      </c>
      <c r="E329" s="63">
        <v>19.988548118735114</v>
      </c>
      <c r="F329" s="63">
        <v>12.615364936786907</v>
      </c>
      <c r="G329" s="64">
        <v>0.5385246873067321</v>
      </c>
      <c r="H329" s="63"/>
      <c r="I329" s="63">
        <v>15.69754884096595</v>
      </c>
      <c r="J329" s="60" t="s">
        <v>34</v>
      </c>
      <c r="K329" s="64"/>
      <c r="L329" s="60"/>
    </row>
    <row r="330" spans="1:12" ht="16.5" customHeight="1">
      <c r="A330" s="61"/>
      <c r="B330" s="60" t="s">
        <v>119</v>
      </c>
      <c r="C330" s="60" t="s">
        <v>120</v>
      </c>
      <c r="D330" s="62">
        <v>246</v>
      </c>
      <c r="E330" s="63">
        <v>17.465760476621185</v>
      </c>
      <c r="F330" s="63">
        <v>10.170131209415816</v>
      </c>
      <c r="G330" s="64">
        <v>0.5822723752984038</v>
      </c>
      <c r="H330" s="63"/>
      <c r="I330" s="63">
        <v>13.439262640434022</v>
      </c>
      <c r="J330" s="60" t="s">
        <v>34</v>
      </c>
      <c r="K330" s="64"/>
      <c r="L330" s="60"/>
    </row>
    <row r="331" spans="1:12" ht="16.5" customHeight="1">
      <c r="A331" s="61"/>
      <c r="B331" s="60" t="s">
        <v>121</v>
      </c>
      <c r="C331" s="60" t="s">
        <v>122</v>
      </c>
      <c r="D331" s="62">
        <v>254</v>
      </c>
      <c r="E331" s="63">
        <v>15.678788438269706</v>
      </c>
      <c r="F331" s="63">
        <v>7.531392935311334</v>
      </c>
      <c r="G331" s="64">
        <v>0.4815869847490027</v>
      </c>
      <c r="H331" s="63"/>
      <c r="I331" s="63">
        <v>11.775255155289074</v>
      </c>
      <c r="J331" s="60" t="s">
        <v>34</v>
      </c>
      <c r="K331" s="64"/>
      <c r="L331" s="60"/>
    </row>
    <row r="332" spans="1:12" ht="16.5" customHeight="1">
      <c r="A332" s="61"/>
      <c r="B332" s="60" t="s">
        <v>123</v>
      </c>
      <c r="C332" s="60" t="s">
        <v>124</v>
      </c>
      <c r="D332" s="62">
        <v>261</v>
      </c>
      <c r="E332" s="63">
        <v>35.86637624484769</v>
      </c>
      <c r="F332" s="63">
        <v>24.170354917110163</v>
      </c>
      <c r="G332" s="64">
        <v>0.5251677761144075</v>
      </c>
      <c r="H332" s="63"/>
      <c r="I332" s="63">
        <v>28.29490694900049</v>
      </c>
      <c r="J332" s="60" t="s">
        <v>34</v>
      </c>
      <c r="K332" s="64"/>
      <c r="L332" s="60"/>
    </row>
    <row r="333" spans="1:12" ht="16.5" customHeight="1">
      <c r="A333" s="61"/>
      <c r="B333" s="60" t="s">
        <v>125</v>
      </c>
      <c r="C333" s="60" t="s">
        <v>126</v>
      </c>
      <c r="D333" s="62">
        <v>238</v>
      </c>
      <c r="E333" s="63">
        <v>37.18026663914476</v>
      </c>
      <c r="F333" s="63">
        <v>22.263706491776098</v>
      </c>
      <c r="G333" s="64">
        <v>0.4888674743298983</v>
      </c>
      <c r="H333" s="63"/>
      <c r="I333" s="63">
        <v>29.250442925784377</v>
      </c>
      <c r="J333" s="60" t="s">
        <v>34</v>
      </c>
      <c r="K333" s="64"/>
      <c r="L333" s="60"/>
    </row>
    <row r="334" spans="1:12" ht="16.5" customHeight="1">
      <c r="A334" s="61"/>
      <c r="B334" s="60" t="s">
        <v>127</v>
      </c>
      <c r="C334" s="60" t="s">
        <v>128</v>
      </c>
      <c r="D334" s="62">
        <v>267</v>
      </c>
      <c r="E334" s="63">
        <v>48.69675251658633</v>
      </c>
      <c r="F334" s="63">
        <v>25.160308589599868</v>
      </c>
      <c r="G334" s="64">
        <v>0.46220414741761057</v>
      </c>
      <c r="H334" s="63"/>
      <c r="I334" s="63">
        <v>37.25733371111199</v>
      </c>
      <c r="J334" s="60" t="s">
        <v>34</v>
      </c>
      <c r="K334" s="64"/>
      <c r="L334" s="60"/>
    </row>
    <row r="335" spans="1:12" ht="16.5" customHeight="1">
      <c r="A335" s="61"/>
      <c r="B335" s="60" t="s">
        <v>129</v>
      </c>
      <c r="C335" s="60" t="s">
        <v>130</v>
      </c>
      <c r="D335" s="62">
        <v>258</v>
      </c>
      <c r="E335" s="63">
        <v>38.890519992803185</v>
      </c>
      <c r="F335" s="63">
        <v>20.218281380149854</v>
      </c>
      <c r="G335" s="64">
        <v>0.44700835031341296</v>
      </c>
      <c r="H335" s="63"/>
      <c r="I335" s="63">
        <v>30.479666506296287</v>
      </c>
      <c r="J335" s="60" t="s">
        <v>34</v>
      </c>
      <c r="K335" s="64"/>
      <c r="L335" s="60"/>
    </row>
    <row r="336" spans="1:12" ht="16.5" customHeight="1">
      <c r="A336" s="61"/>
      <c r="B336" s="60" t="s">
        <v>131</v>
      </c>
      <c r="C336" s="60" t="s">
        <v>132</v>
      </c>
      <c r="D336" s="62">
        <v>250</v>
      </c>
      <c r="E336" s="63">
        <v>21.28751661796373</v>
      </c>
      <c r="F336" s="63">
        <v>10.354679826133836</v>
      </c>
      <c r="G336" s="64">
        <v>0.462741046616598</v>
      </c>
      <c r="H336" s="63"/>
      <c r="I336" s="63">
        <v>16.824229499696997</v>
      </c>
      <c r="J336" s="60" t="s">
        <v>34</v>
      </c>
      <c r="K336" s="64"/>
      <c r="L336" s="60"/>
    </row>
    <row r="337" spans="1:12" ht="16.5" customHeight="1">
      <c r="A337" s="61"/>
      <c r="B337" s="60" t="s">
        <v>133</v>
      </c>
      <c r="C337" s="60" t="s">
        <v>134</v>
      </c>
      <c r="D337" s="62">
        <v>244</v>
      </c>
      <c r="E337" s="63">
        <v>13.948620224196501</v>
      </c>
      <c r="F337" s="63">
        <v>7.899798566114462</v>
      </c>
      <c r="G337" s="64">
        <v>0.49988999807574086</v>
      </c>
      <c r="H337" s="63"/>
      <c r="I337" s="63">
        <v>10.104302580402521</v>
      </c>
      <c r="J337" s="60" t="s">
        <v>34</v>
      </c>
      <c r="K337" s="64"/>
      <c r="L337" s="60"/>
    </row>
    <row r="338" spans="1:12" ht="16.5" customHeight="1">
      <c r="A338" s="61"/>
      <c r="B338" s="60" t="s">
        <v>135</v>
      </c>
      <c r="C338" s="60" t="s">
        <v>136</v>
      </c>
      <c r="D338" s="62">
        <v>243</v>
      </c>
      <c r="E338" s="63">
        <v>9.38979801047696</v>
      </c>
      <c r="F338" s="63">
        <v>4.761580299909581</v>
      </c>
      <c r="G338" s="64">
        <v>0.4727531266033018</v>
      </c>
      <c r="H338" s="63"/>
      <c r="I338" s="63">
        <v>5.337126022452243</v>
      </c>
      <c r="J338" s="60" t="s">
        <v>34</v>
      </c>
      <c r="K338" s="64"/>
      <c r="L338" s="60"/>
    </row>
    <row r="339" spans="1:12" ht="16.5" customHeight="1">
      <c r="A339" s="61"/>
      <c r="B339" s="60" t="s">
        <v>137</v>
      </c>
      <c r="C339" s="60" t="s">
        <v>138</v>
      </c>
      <c r="D339" s="62">
        <v>257</v>
      </c>
      <c r="E339" s="63">
        <v>29.96142741004364</v>
      </c>
      <c r="F339" s="63">
        <v>12.804737293791232</v>
      </c>
      <c r="G339" s="64">
        <v>0.41010955028171486</v>
      </c>
      <c r="H339" s="63"/>
      <c r="I339" s="63">
        <v>23.863643870080057</v>
      </c>
      <c r="J339" s="60" t="s">
        <v>34</v>
      </c>
      <c r="K339" s="64"/>
      <c r="L339" s="60"/>
    </row>
    <row r="340" spans="1:12" ht="16.5" customHeight="1">
      <c r="A340" s="61"/>
      <c r="B340" s="60" t="s">
        <v>139</v>
      </c>
      <c r="C340" s="60" t="s">
        <v>140</v>
      </c>
      <c r="D340" s="62">
        <v>240</v>
      </c>
      <c r="E340" s="63">
        <v>11.86366159050335</v>
      </c>
      <c r="F340" s="63">
        <v>5.0130184442341745</v>
      </c>
      <c r="G340" s="64">
        <v>0.4375779395067062</v>
      </c>
      <c r="H340" s="63"/>
      <c r="I340" s="63">
        <v>7.998193859292295</v>
      </c>
      <c r="J340" s="60" t="s">
        <v>34</v>
      </c>
      <c r="K340" s="64"/>
      <c r="L340" s="60"/>
    </row>
    <row r="341" spans="1:12" ht="16.5" customHeight="1">
      <c r="A341" s="61"/>
      <c r="B341" s="60" t="s">
        <v>141</v>
      </c>
      <c r="C341" s="60" t="s">
        <v>142</v>
      </c>
      <c r="D341" s="62">
        <v>244</v>
      </c>
      <c r="E341" s="63">
        <v>9.56023901095308</v>
      </c>
      <c r="F341" s="63">
        <v>4.938133126783109</v>
      </c>
      <c r="G341" s="64">
        <v>0.4891745849155025</v>
      </c>
      <c r="H341" s="63"/>
      <c r="I341" s="63">
        <v>5.527071073402999</v>
      </c>
      <c r="J341" s="60" t="s">
        <v>34</v>
      </c>
      <c r="K341" s="64"/>
      <c r="L341" s="60"/>
    </row>
    <row r="342" spans="1:12" ht="16.5" customHeight="1">
      <c r="A342" s="61"/>
      <c r="B342" s="60" t="s">
        <v>143</v>
      </c>
      <c r="C342" s="60" t="s">
        <v>144</v>
      </c>
      <c r="D342" s="62">
        <v>258</v>
      </c>
      <c r="E342" s="63">
        <v>20.90800041278719</v>
      </c>
      <c r="F342" s="63">
        <v>11.783392406055013</v>
      </c>
      <c r="G342" s="64">
        <v>0.48920190619366255</v>
      </c>
      <c r="H342" s="63"/>
      <c r="I342" s="63">
        <v>16.497387715205054</v>
      </c>
      <c r="J342" s="60" t="s">
        <v>34</v>
      </c>
      <c r="K342" s="64"/>
      <c r="L342" s="60"/>
    </row>
    <row r="343" spans="1:12" ht="16.5" customHeight="1">
      <c r="A343" s="61"/>
      <c r="B343" s="60" t="s">
        <v>145</v>
      </c>
      <c r="C343" s="60" t="s">
        <v>146</v>
      </c>
      <c r="D343" s="62">
        <v>236</v>
      </c>
      <c r="E343" s="63">
        <v>16.54817099943182</v>
      </c>
      <c r="F343" s="63">
        <v>12.474644738259858</v>
      </c>
      <c r="G343" s="64">
        <v>0.5809220525003236</v>
      </c>
      <c r="H343" s="63"/>
      <c r="I343" s="63">
        <v>12.592096805026815</v>
      </c>
      <c r="J343" s="60" t="s">
        <v>34</v>
      </c>
      <c r="K343" s="64"/>
      <c r="L343" s="60"/>
    </row>
    <row r="344" spans="1:12" ht="16.5" customHeight="1">
      <c r="A344" s="78" t="s">
        <v>152</v>
      </c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</row>
    <row r="345" spans="1:12" ht="13.5" customHeight="1">
      <c r="A345" s="61"/>
      <c r="B345" s="59" t="s">
        <v>21</v>
      </c>
      <c r="C345" s="59" t="s">
        <v>22</v>
      </c>
      <c r="D345" s="59" t="s">
        <v>23</v>
      </c>
      <c r="E345" s="59" t="s">
        <v>24</v>
      </c>
      <c r="F345" s="59" t="s">
        <v>25</v>
      </c>
      <c r="G345" s="59" t="s">
        <v>26</v>
      </c>
      <c r="H345" s="59" t="s">
        <v>27</v>
      </c>
      <c r="I345" s="59" t="s">
        <v>28</v>
      </c>
      <c r="J345" s="59" t="s">
        <v>29</v>
      </c>
      <c r="K345" s="59" t="s">
        <v>30</v>
      </c>
      <c r="L345" s="59" t="s">
        <v>31</v>
      </c>
    </row>
    <row r="346" spans="1:12" ht="16.5" customHeight="1">
      <c r="A346" s="61"/>
      <c r="B346" s="60" t="s">
        <v>32</v>
      </c>
      <c r="C346" s="60" t="s">
        <v>33</v>
      </c>
      <c r="D346" s="62">
        <v>280</v>
      </c>
      <c r="E346" s="63">
        <v>4.740031742312118</v>
      </c>
      <c r="F346" s="63">
        <v>1.5151431425565502</v>
      </c>
      <c r="G346" s="64">
        <v>0.27479572389679596</v>
      </c>
      <c r="H346" s="63">
        <v>0</v>
      </c>
      <c r="I346" s="63">
        <v>0</v>
      </c>
      <c r="J346" s="60" t="s">
        <v>34</v>
      </c>
      <c r="K346" s="64">
        <v>0</v>
      </c>
      <c r="L346" s="60" t="s">
        <v>35</v>
      </c>
    </row>
    <row r="347" spans="1:12" ht="16.5" customHeight="1">
      <c r="A347" s="61"/>
      <c r="B347" s="60" t="s">
        <v>36</v>
      </c>
      <c r="C347" s="60" t="s">
        <v>37</v>
      </c>
      <c r="D347" s="62">
        <v>310</v>
      </c>
      <c r="E347" s="63">
        <v>18.76884293576219</v>
      </c>
      <c r="F347" s="63">
        <v>5.078240375644163</v>
      </c>
      <c r="G347" s="64">
        <v>0.2781838739003061</v>
      </c>
      <c r="H347" s="63">
        <v>19.53125</v>
      </c>
      <c r="I347" s="63">
        <v>17.598888409928442</v>
      </c>
      <c r="J347" s="60" t="s">
        <v>34</v>
      </c>
      <c r="K347" s="64">
        <v>0.9010630865883362</v>
      </c>
      <c r="L347" s="60"/>
    </row>
    <row r="348" spans="1:12" ht="16.5" customHeight="1">
      <c r="A348" s="61"/>
      <c r="B348" s="60" t="s">
        <v>39</v>
      </c>
      <c r="C348" s="60" t="s">
        <v>40</v>
      </c>
      <c r="D348" s="62">
        <v>277</v>
      </c>
      <c r="E348" s="63">
        <v>43.71444812611091</v>
      </c>
      <c r="F348" s="63">
        <v>10.883081104496565</v>
      </c>
      <c r="G348" s="64">
        <v>0.24719266147781394</v>
      </c>
      <c r="H348" s="63">
        <v>39.0625</v>
      </c>
      <c r="I348" s="63">
        <v>39.76993521521588</v>
      </c>
      <c r="J348" s="60" t="s">
        <v>34</v>
      </c>
      <c r="K348" s="64">
        <v>1.0181103415095265</v>
      </c>
      <c r="L348" s="60"/>
    </row>
    <row r="349" spans="1:12" ht="16.5" customHeight="1">
      <c r="A349" s="61"/>
      <c r="B349" s="60" t="s">
        <v>42</v>
      </c>
      <c r="C349" s="60" t="s">
        <v>43</v>
      </c>
      <c r="D349" s="62">
        <v>317</v>
      </c>
      <c r="E349" s="63">
        <v>90.57977759425664</v>
      </c>
      <c r="F349" s="63">
        <v>19.21030376976867</v>
      </c>
      <c r="G349" s="64">
        <v>0.27218651053566323</v>
      </c>
      <c r="H349" s="63">
        <v>78.125</v>
      </c>
      <c r="I349" s="63">
        <v>74.86056550782537</v>
      </c>
      <c r="J349" s="60" t="s">
        <v>34</v>
      </c>
      <c r="K349" s="64">
        <v>0.9582152385001648</v>
      </c>
      <c r="L349" s="60"/>
    </row>
    <row r="350" spans="1:12" ht="16.5" customHeight="1">
      <c r="A350" s="61"/>
      <c r="B350" s="60" t="s">
        <v>44</v>
      </c>
      <c r="C350" s="60" t="s">
        <v>45</v>
      </c>
      <c r="D350" s="62">
        <v>298</v>
      </c>
      <c r="E350" s="63">
        <v>220.67340690845913</v>
      </c>
      <c r="F350" s="63">
        <v>55.24996380452844</v>
      </c>
      <c r="G350" s="64">
        <v>0.2780521324405676</v>
      </c>
      <c r="H350" s="63">
        <v>156.25</v>
      </c>
      <c r="I350" s="63">
        <v>163.8154101389478</v>
      </c>
      <c r="J350" s="60" t="s">
        <v>34</v>
      </c>
      <c r="K350" s="64">
        <v>1.048418624889266</v>
      </c>
      <c r="L350" s="60"/>
    </row>
    <row r="351" spans="1:12" ht="16.5" customHeight="1">
      <c r="A351" s="61"/>
      <c r="B351" s="60" t="s">
        <v>46</v>
      </c>
      <c r="C351" s="60" t="s">
        <v>47</v>
      </c>
      <c r="D351" s="62">
        <v>266</v>
      </c>
      <c r="E351" s="63">
        <v>453.15836376008195</v>
      </c>
      <c r="F351" s="63">
        <v>85.68579875617544</v>
      </c>
      <c r="G351" s="64">
        <v>0.1937253686325028</v>
      </c>
      <c r="H351" s="63">
        <v>312.5</v>
      </c>
      <c r="I351" s="63">
        <v>328.4666954516157</v>
      </c>
      <c r="J351" s="60" t="s">
        <v>34</v>
      </c>
      <c r="K351" s="64">
        <v>1.0510934254451703</v>
      </c>
      <c r="L351" s="60"/>
    </row>
    <row r="352" spans="1:12" ht="16.5" customHeight="1">
      <c r="A352" s="61"/>
      <c r="B352" s="60" t="s">
        <v>48</v>
      </c>
      <c r="C352" s="60" t="s">
        <v>49</v>
      </c>
      <c r="D352" s="62">
        <v>278</v>
      </c>
      <c r="E352" s="63">
        <v>743.1795487839466</v>
      </c>
      <c r="F352" s="63">
        <v>231.2317226173838</v>
      </c>
      <c r="G352" s="64">
        <v>0.2972497020582987</v>
      </c>
      <c r="H352" s="63">
        <v>625</v>
      </c>
      <c r="I352" s="63">
        <v>564.6751330490375</v>
      </c>
      <c r="J352" s="60" t="s">
        <v>34</v>
      </c>
      <c r="K352" s="64">
        <v>0.90348021287846</v>
      </c>
      <c r="L352" s="60"/>
    </row>
    <row r="353" spans="1:12" ht="16.5" customHeight="1">
      <c r="A353" s="61"/>
      <c r="B353" s="60" t="s">
        <v>50</v>
      </c>
      <c r="C353" s="60" t="s">
        <v>51</v>
      </c>
      <c r="D353" s="62">
        <v>267</v>
      </c>
      <c r="E353" s="63">
        <v>1321.5808895645098</v>
      </c>
      <c r="F353" s="63">
        <v>327.5217919105711</v>
      </c>
      <c r="G353" s="64">
        <v>0.24088361842553116</v>
      </c>
      <c r="H353" s="63">
        <v>1250</v>
      </c>
      <c r="I353" s="63">
        <v>1180.9627471472115</v>
      </c>
      <c r="J353" s="60" t="s">
        <v>34</v>
      </c>
      <c r="K353" s="64">
        <v>0.9447701977177693</v>
      </c>
      <c r="L353" s="60"/>
    </row>
    <row r="354" spans="1:12" ht="16.5" customHeight="1">
      <c r="A354" s="61"/>
      <c r="B354" s="60" t="s">
        <v>52</v>
      </c>
      <c r="C354" s="60" t="s">
        <v>53</v>
      </c>
      <c r="D354" s="62">
        <v>273</v>
      </c>
      <c r="E354" s="63">
        <v>2186.9746550094715</v>
      </c>
      <c r="F354" s="63">
        <v>335.38983338920394</v>
      </c>
      <c r="G354" s="64">
        <v>0.17444896971294574</v>
      </c>
      <c r="H354" s="63">
        <v>2500</v>
      </c>
      <c r="I354" s="63">
        <v>2621.26123126366</v>
      </c>
      <c r="J354" s="60" t="s">
        <v>34</v>
      </c>
      <c r="K354" s="64">
        <v>1.048504492505464</v>
      </c>
      <c r="L354" s="60"/>
    </row>
    <row r="355" spans="1:12" ht="16.5" customHeight="1">
      <c r="A355" s="61"/>
      <c r="B355" s="60" t="s">
        <v>54</v>
      </c>
      <c r="C355" s="60" t="s">
        <v>55</v>
      </c>
      <c r="D355" s="62">
        <v>288</v>
      </c>
      <c r="E355" s="63">
        <v>3105.900223624709</v>
      </c>
      <c r="F355" s="63">
        <v>602.0115355585589</v>
      </c>
      <c r="G355" s="64">
        <v>0.18147177848731114</v>
      </c>
      <c r="H355" s="63">
        <v>5000</v>
      </c>
      <c r="I355" s="63">
        <v>5227.218069888172</v>
      </c>
      <c r="J355" s="60" t="s">
        <v>34</v>
      </c>
      <c r="K355" s="64">
        <v>1.0454436139776344</v>
      </c>
      <c r="L355" s="60"/>
    </row>
    <row r="356" spans="1:12" ht="16.5" customHeight="1">
      <c r="A356" s="61"/>
      <c r="B356" s="60" t="s">
        <v>56</v>
      </c>
      <c r="C356" s="60" t="s">
        <v>57</v>
      </c>
      <c r="D356" s="62">
        <v>267</v>
      </c>
      <c r="E356" s="63">
        <v>5.376117474555826</v>
      </c>
      <c r="F356" s="63">
        <v>1.5592263156063857</v>
      </c>
      <c r="G356" s="64">
        <v>0.27393381362321734</v>
      </c>
      <c r="H356" s="63"/>
      <c r="I356" s="63">
        <v>0</v>
      </c>
      <c r="J356" s="60" t="s">
        <v>34</v>
      </c>
      <c r="K356" s="64"/>
      <c r="L356" s="60" t="s">
        <v>58</v>
      </c>
    </row>
    <row r="357" spans="1:12" ht="16.5" customHeight="1">
      <c r="A357" s="61"/>
      <c r="B357" s="60" t="s">
        <v>59</v>
      </c>
      <c r="C357" s="60" t="s">
        <v>60</v>
      </c>
      <c r="D357" s="62">
        <v>294</v>
      </c>
      <c r="E357" s="63">
        <v>6.208243607191254</v>
      </c>
      <c r="F357" s="63">
        <v>2.472250961565683</v>
      </c>
      <c r="G357" s="64">
        <v>0.3891016976124756</v>
      </c>
      <c r="H357" s="63"/>
      <c r="I357" s="63">
        <v>1.987237830973513</v>
      </c>
      <c r="J357" s="60" t="s">
        <v>34</v>
      </c>
      <c r="K357" s="64"/>
      <c r="L357" s="60"/>
    </row>
    <row r="358" spans="1:12" ht="16.5" customHeight="1">
      <c r="A358" s="61"/>
      <c r="B358" s="60" t="s">
        <v>61</v>
      </c>
      <c r="C358" s="60" t="s">
        <v>62</v>
      </c>
      <c r="D358" s="62">
        <v>296</v>
      </c>
      <c r="E358" s="63">
        <v>4.655525931157959</v>
      </c>
      <c r="F358" s="63">
        <v>1.3782292874880864</v>
      </c>
      <c r="G358" s="64">
        <v>0.2921893740413393</v>
      </c>
      <c r="H358" s="63"/>
      <c r="I358" s="63">
        <v>0</v>
      </c>
      <c r="J358" s="60" t="s">
        <v>34</v>
      </c>
      <c r="K358" s="64"/>
      <c r="L358" s="60" t="s">
        <v>58</v>
      </c>
    </row>
    <row r="359" spans="1:12" ht="16.5" customHeight="1">
      <c r="A359" s="61"/>
      <c r="B359" s="60" t="s">
        <v>63</v>
      </c>
      <c r="C359" s="60" t="s">
        <v>64</v>
      </c>
      <c r="D359" s="62">
        <v>291</v>
      </c>
      <c r="E359" s="63">
        <v>5.2802714564813185</v>
      </c>
      <c r="F359" s="63">
        <v>1.743561174376122</v>
      </c>
      <c r="G359" s="64">
        <v>0.29318154271237196</v>
      </c>
      <c r="H359" s="63"/>
      <c r="I359" s="63">
        <v>0</v>
      </c>
      <c r="J359" s="60" t="s">
        <v>34</v>
      </c>
      <c r="K359" s="64"/>
      <c r="L359" s="60" t="s">
        <v>58</v>
      </c>
    </row>
    <row r="360" spans="1:12" ht="16.5" customHeight="1">
      <c r="A360" s="61"/>
      <c r="B360" s="60" t="s">
        <v>65</v>
      </c>
      <c r="C360" s="60" t="s">
        <v>66</v>
      </c>
      <c r="D360" s="62">
        <v>314</v>
      </c>
      <c r="E360" s="63">
        <v>5.093675216780135</v>
      </c>
      <c r="F360" s="63">
        <v>1.6602907458610965</v>
      </c>
      <c r="G360" s="64">
        <v>0.2946904727637059</v>
      </c>
      <c r="H360" s="63"/>
      <c r="I360" s="63">
        <v>0</v>
      </c>
      <c r="J360" s="60" t="s">
        <v>34</v>
      </c>
      <c r="K360" s="64"/>
      <c r="L360" s="60" t="s">
        <v>58</v>
      </c>
    </row>
    <row r="361" spans="1:12" ht="16.5" customHeight="1">
      <c r="A361" s="61"/>
      <c r="B361" s="60" t="s">
        <v>67</v>
      </c>
      <c r="C361" s="60" t="s">
        <v>68</v>
      </c>
      <c r="D361" s="62">
        <v>266</v>
      </c>
      <c r="E361" s="63">
        <v>5.424690937011326</v>
      </c>
      <c r="F361" s="63">
        <v>1.8848910419267424</v>
      </c>
      <c r="G361" s="64">
        <v>0.29224400411964946</v>
      </c>
      <c r="H361" s="63"/>
      <c r="I361" s="63">
        <v>0</v>
      </c>
      <c r="J361" s="60" t="s">
        <v>34</v>
      </c>
      <c r="K361" s="64"/>
      <c r="L361" s="60" t="s">
        <v>58</v>
      </c>
    </row>
    <row r="362" spans="1:12" ht="16.5" customHeight="1">
      <c r="A362" s="61"/>
      <c r="B362" s="60" t="s">
        <v>69</v>
      </c>
      <c r="C362" s="60" t="s">
        <v>70</v>
      </c>
      <c r="D362" s="62">
        <v>312</v>
      </c>
      <c r="E362" s="63">
        <v>5.186134191837928</v>
      </c>
      <c r="F362" s="63">
        <v>1.5092541347788135</v>
      </c>
      <c r="G362" s="64">
        <v>0.2748711779253333</v>
      </c>
      <c r="H362" s="63"/>
      <c r="I362" s="63">
        <v>0</v>
      </c>
      <c r="J362" s="60" t="s">
        <v>34</v>
      </c>
      <c r="K362" s="64"/>
      <c r="L362" s="60" t="s">
        <v>58</v>
      </c>
    </row>
    <row r="363" spans="1:12" ht="16.5" customHeight="1">
      <c r="A363" s="61"/>
      <c r="B363" s="60" t="s">
        <v>71</v>
      </c>
      <c r="C363" s="60" t="s">
        <v>72</v>
      </c>
      <c r="D363" s="62">
        <v>330</v>
      </c>
      <c r="E363" s="63">
        <v>5.2802714564813185</v>
      </c>
      <c r="F363" s="63">
        <v>1.8584330821104935</v>
      </c>
      <c r="G363" s="64">
        <v>0.35142242098808135</v>
      </c>
      <c r="H363" s="63"/>
      <c r="I363" s="63">
        <v>0</v>
      </c>
      <c r="J363" s="60" t="s">
        <v>34</v>
      </c>
      <c r="K363" s="64"/>
      <c r="L363" s="60" t="s">
        <v>58</v>
      </c>
    </row>
    <row r="364" spans="1:12" ht="16.5" customHeight="1">
      <c r="A364" s="61"/>
      <c r="B364" s="60" t="s">
        <v>73</v>
      </c>
      <c r="C364" s="60" t="s">
        <v>74</v>
      </c>
      <c r="D364" s="62">
        <v>299</v>
      </c>
      <c r="E364" s="63">
        <v>5.186134191837928</v>
      </c>
      <c r="F364" s="63">
        <v>1.6154034525501024</v>
      </c>
      <c r="G364" s="64">
        <v>0.3085109705782556</v>
      </c>
      <c r="H364" s="63"/>
      <c r="I364" s="63">
        <v>0</v>
      </c>
      <c r="J364" s="60" t="s">
        <v>34</v>
      </c>
      <c r="K364" s="64"/>
      <c r="L364" s="60" t="s">
        <v>58</v>
      </c>
    </row>
    <row r="365" spans="1:12" ht="16.5" customHeight="1">
      <c r="A365" s="61"/>
      <c r="B365" s="60" t="s">
        <v>75</v>
      </c>
      <c r="C365" s="60" t="s">
        <v>76</v>
      </c>
      <c r="D365" s="62">
        <v>306</v>
      </c>
      <c r="E365" s="63">
        <v>5.139696800771513</v>
      </c>
      <c r="F365" s="63">
        <v>1.5181495760172035</v>
      </c>
      <c r="G365" s="64">
        <v>0.2843781931980591</v>
      </c>
      <c r="H365" s="63"/>
      <c r="I365" s="63">
        <v>0</v>
      </c>
      <c r="J365" s="60" t="s">
        <v>34</v>
      </c>
      <c r="K365" s="64"/>
      <c r="L365" s="60" t="s">
        <v>58</v>
      </c>
    </row>
    <row r="366" spans="1:12" ht="16.5" customHeight="1">
      <c r="A366" s="61"/>
      <c r="B366" s="60" t="s">
        <v>77</v>
      </c>
      <c r="C366" s="60" t="s">
        <v>78</v>
      </c>
      <c r="D366" s="62">
        <v>364</v>
      </c>
      <c r="E366" s="63">
        <v>5.232991146814948</v>
      </c>
      <c r="F366" s="63">
        <v>1.7593143277704173</v>
      </c>
      <c r="G366" s="64">
        <v>0.30146716098351994</v>
      </c>
      <c r="H366" s="63"/>
      <c r="I366" s="63">
        <v>0</v>
      </c>
      <c r="J366" s="60" t="s">
        <v>34</v>
      </c>
      <c r="K366" s="64"/>
      <c r="L366" s="60" t="s">
        <v>58</v>
      </c>
    </row>
    <row r="367" spans="1:12" ht="16.5" customHeight="1">
      <c r="A367" s="61"/>
      <c r="B367" s="60" t="s">
        <v>79</v>
      </c>
      <c r="C367" s="60" t="s">
        <v>80</v>
      </c>
      <c r="D367" s="62">
        <v>342</v>
      </c>
      <c r="E367" s="63">
        <v>5.72548788435838</v>
      </c>
      <c r="F367" s="63">
        <v>2.028945276320132</v>
      </c>
      <c r="G367" s="64">
        <v>0.31765115052781534</v>
      </c>
      <c r="H367" s="63"/>
      <c r="I367" s="63">
        <v>0.5777424876289252</v>
      </c>
      <c r="J367" s="60" t="s">
        <v>34</v>
      </c>
      <c r="K367" s="64"/>
      <c r="L367" s="60" t="s">
        <v>153</v>
      </c>
    </row>
    <row r="368" spans="1:12" ht="16.5" customHeight="1">
      <c r="A368" s="61"/>
      <c r="B368" s="60" t="s">
        <v>81</v>
      </c>
      <c r="C368" s="60" t="s">
        <v>82</v>
      </c>
      <c r="D368" s="62">
        <v>290</v>
      </c>
      <c r="E368" s="63">
        <v>5.5231584173070996</v>
      </c>
      <c r="F368" s="63">
        <v>1.6756983962631966</v>
      </c>
      <c r="G368" s="64">
        <v>0.2690420130209262</v>
      </c>
      <c r="H368" s="63"/>
      <c r="I368" s="63">
        <v>0</v>
      </c>
      <c r="J368" s="60" t="s">
        <v>34</v>
      </c>
      <c r="K368" s="64"/>
      <c r="L368" s="60" t="s">
        <v>58</v>
      </c>
    </row>
    <row r="369" spans="1:12" ht="16.5" customHeight="1">
      <c r="A369" s="61"/>
      <c r="B369" s="60" t="s">
        <v>83</v>
      </c>
      <c r="C369" s="60" t="s">
        <v>84</v>
      </c>
      <c r="D369" s="62">
        <v>305</v>
      </c>
      <c r="E369" s="63">
        <v>5.376117474555826</v>
      </c>
      <c r="F369" s="63">
        <v>1.7870546698619332</v>
      </c>
      <c r="G369" s="64">
        <v>0.3152251603159452</v>
      </c>
      <c r="H369" s="63"/>
      <c r="I369" s="63">
        <v>0</v>
      </c>
      <c r="J369" s="60" t="s">
        <v>34</v>
      </c>
      <c r="K369" s="64"/>
      <c r="L369" s="60" t="s">
        <v>58</v>
      </c>
    </row>
    <row r="370" spans="1:12" ht="16.5" customHeight="1">
      <c r="A370" s="61"/>
      <c r="B370" s="60" t="s">
        <v>85</v>
      </c>
      <c r="C370" s="60" t="s">
        <v>86</v>
      </c>
      <c r="D370" s="62">
        <v>317</v>
      </c>
      <c r="E370" s="63">
        <v>5.186134191837928</v>
      </c>
      <c r="F370" s="63">
        <v>1.630603867952619</v>
      </c>
      <c r="G370" s="64">
        <v>0.3078224155848809</v>
      </c>
      <c r="H370" s="63"/>
      <c r="I370" s="63">
        <v>0</v>
      </c>
      <c r="J370" s="60" t="s">
        <v>34</v>
      </c>
      <c r="K370" s="64"/>
      <c r="L370" s="60" t="s">
        <v>58</v>
      </c>
    </row>
    <row r="371" spans="1:12" ht="16.5" customHeight="1">
      <c r="A371" s="61"/>
      <c r="B371" s="60" t="s">
        <v>87</v>
      </c>
      <c r="C371" s="60" t="s">
        <v>88</v>
      </c>
      <c r="D371" s="62">
        <v>301</v>
      </c>
      <c r="E371" s="63">
        <v>35.86637624484769</v>
      </c>
      <c r="F371" s="63">
        <v>10.98285663321791</v>
      </c>
      <c r="G371" s="64">
        <v>0.3508706941031467</v>
      </c>
      <c r="H371" s="63"/>
      <c r="I371" s="63">
        <v>33.275572309172766</v>
      </c>
      <c r="J371" s="60" t="s">
        <v>34</v>
      </c>
      <c r="K371" s="64"/>
      <c r="L371" s="60"/>
    </row>
    <row r="372" spans="1:12" ht="16.5" customHeight="1">
      <c r="A372" s="61"/>
      <c r="B372" s="60" t="s">
        <v>89</v>
      </c>
      <c r="C372" s="60" t="s">
        <v>90</v>
      </c>
      <c r="D372" s="62">
        <v>313</v>
      </c>
      <c r="E372" s="63">
        <v>67.31703824144984</v>
      </c>
      <c r="F372" s="63">
        <v>21.810277002680962</v>
      </c>
      <c r="G372" s="64">
        <v>0.3661569448724687</v>
      </c>
      <c r="H372" s="63"/>
      <c r="I372" s="63">
        <v>57.99014963997777</v>
      </c>
      <c r="J372" s="60" t="s">
        <v>34</v>
      </c>
      <c r="K372" s="64"/>
      <c r="L372" s="60"/>
    </row>
    <row r="373" spans="1:12" ht="16.5" customHeight="1">
      <c r="A373" s="61"/>
      <c r="B373" s="60" t="s">
        <v>91</v>
      </c>
      <c r="C373" s="60" t="s">
        <v>92</v>
      </c>
      <c r="D373" s="62">
        <v>294</v>
      </c>
      <c r="E373" s="63">
        <v>80.58421877614822</v>
      </c>
      <c r="F373" s="63">
        <v>22.055076195611953</v>
      </c>
      <c r="G373" s="64">
        <v>0.28256484909501345</v>
      </c>
      <c r="H373" s="63"/>
      <c r="I373" s="63">
        <v>67.70203270770108</v>
      </c>
      <c r="J373" s="60" t="s">
        <v>34</v>
      </c>
      <c r="K373" s="64"/>
      <c r="L373" s="60"/>
    </row>
    <row r="374" spans="1:12" ht="16.5" customHeight="1">
      <c r="A374" s="61"/>
      <c r="B374" s="60" t="s">
        <v>93</v>
      </c>
      <c r="C374" s="60" t="s">
        <v>94</v>
      </c>
      <c r="D374" s="62">
        <v>278</v>
      </c>
      <c r="E374" s="63">
        <v>64.93816315762116</v>
      </c>
      <c r="F374" s="63">
        <v>17.96742527287269</v>
      </c>
      <c r="G374" s="64">
        <v>0.2610390842703817</v>
      </c>
      <c r="H374" s="63"/>
      <c r="I374" s="63">
        <v>56.21688950452772</v>
      </c>
      <c r="J374" s="60" t="s">
        <v>34</v>
      </c>
      <c r="K374" s="64"/>
      <c r="L374" s="60"/>
    </row>
    <row r="375" spans="1:12" ht="16.5" customHeight="1">
      <c r="A375" s="61"/>
      <c r="B375" s="60" t="s">
        <v>95</v>
      </c>
      <c r="C375" s="60" t="s">
        <v>96</v>
      </c>
      <c r="D375" s="62">
        <v>311</v>
      </c>
      <c r="E375" s="63">
        <v>66.11690262414818</v>
      </c>
      <c r="F375" s="63">
        <v>21.636508994639428</v>
      </c>
      <c r="G375" s="64">
        <v>0.30990595361248097</v>
      </c>
      <c r="H375" s="63"/>
      <c r="I375" s="63">
        <v>57.09692726895458</v>
      </c>
      <c r="J375" s="60" t="s">
        <v>34</v>
      </c>
      <c r="K375" s="64"/>
      <c r="L375" s="60"/>
    </row>
    <row r="376" spans="1:12" ht="16.5" customHeight="1">
      <c r="A376" s="61"/>
      <c r="B376" s="60" t="s">
        <v>97</v>
      </c>
      <c r="C376" s="60" t="s">
        <v>98</v>
      </c>
      <c r="D376" s="62">
        <v>288</v>
      </c>
      <c r="E376" s="63">
        <v>81.31230080630375</v>
      </c>
      <c r="F376" s="63">
        <v>30.682819287300383</v>
      </c>
      <c r="G376" s="64">
        <v>0.3704700878800248</v>
      </c>
      <c r="H376" s="63"/>
      <c r="I376" s="63">
        <v>68.22750240806974</v>
      </c>
      <c r="J376" s="60" t="s">
        <v>34</v>
      </c>
      <c r="K376" s="64"/>
      <c r="L376" s="60"/>
    </row>
    <row r="377" spans="1:12" ht="16.5" customHeight="1">
      <c r="A377" s="61"/>
      <c r="B377" s="60" t="s">
        <v>99</v>
      </c>
      <c r="C377" s="60" t="s">
        <v>100</v>
      </c>
      <c r="D377" s="62">
        <v>279</v>
      </c>
      <c r="E377" s="63">
        <v>47.82858141653793</v>
      </c>
      <c r="F377" s="63">
        <v>14.897889775479895</v>
      </c>
      <c r="G377" s="64">
        <v>0.3684183383640062</v>
      </c>
      <c r="H377" s="63"/>
      <c r="I377" s="63">
        <v>43.06666885312148</v>
      </c>
      <c r="J377" s="60" t="s">
        <v>34</v>
      </c>
      <c r="K377" s="64"/>
      <c r="L377" s="60"/>
    </row>
    <row r="378" spans="1:12" ht="16.5" customHeight="1">
      <c r="A378" s="61"/>
      <c r="B378" s="60" t="s">
        <v>101</v>
      </c>
      <c r="C378" s="60" t="s">
        <v>102</v>
      </c>
      <c r="D378" s="62">
        <v>297</v>
      </c>
      <c r="E378" s="63">
        <v>63.20933917507671</v>
      </c>
      <c r="F378" s="63">
        <v>18.244736877719557</v>
      </c>
      <c r="G378" s="64">
        <v>0.3036631068457048</v>
      </c>
      <c r="H378" s="63"/>
      <c r="I378" s="63">
        <v>54.92104959430901</v>
      </c>
      <c r="J378" s="60" t="s">
        <v>34</v>
      </c>
      <c r="K378" s="64"/>
      <c r="L378" s="60"/>
    </row>
    <row r="379" spans="1:12" ht="16.5" customHeight="1">
      <c r="A379" s="61"/>
      <c r="B379" s="60" t="s">
        <v>103</v>
      </c>
      <c r="C379" s="60" t="s">
        <v>104</v>
      </c>
      <c r="D379" s="62">
        <v>248</v>
      </c>
      <c r="E379" s="63">
        <v>59.35229272296991</v>
      </c>
      <c r="F379" s="63">
        <v>16.48873166867923</v>
      </c>
      <c r="G379" s="64">
        <v>0.28479871064184714</v>
      </c>
      <c r="H379" s="63"/>
      <c r="I379" s="63">
        <v>52.006542623780746</v>
      </c>
      <c r="J379" s="60" t="s">
        <v>34</v>
      </c>
      <c r="K379" s="64"/>
      <c r="L379" s="60"/>
    </row>
    <row r="380" spans="1:12" ht="16.5" customHeight="1">
      <c r="A380" s="61"/>
      <c r="B380" s="60" t="s">
        <v>105</v>
      </c>
      <c r="C380" s="60" t="s">
        <v>106</v>
      </c>
      <c r="D380" s="62">
        <v>259</v>
      </c>
      <c r="E380" s="63">
        <v>32.78121151393459</v>
      </c>
      <c r="F380" s="63">
        <v>13.596235670657798</v>
      </c>
      <c r="G380" s="64">
        <v>0.4090342448128086</v>
      </c>
      <c r="H380" s="63"/>
      <c r="I380" s="63">
        <v>30.63106590955802</v>
      </c>
      <c r="J380" s="60" t="s">
        <v>34</v>
      </c>
      <c r="K380" s="64"/>
      <c r="L380" s="60"/>
    </row>
    <row r="381" spans="1:12" ht="16.5" customHeight="1">
      <c r="A381" s="61"/>
      <c r="B381" s="60" t="s">
        <v>107</v>
      </c>
      <c r="C381" s="60" t="s">
        <v>108</v>
      </c>
      <c r="D381" s="62">
        <v>265</v>
      </c>
      <c r="E381" s="63">
        <v>38.54228868623108</v>
      </c>
      <c r="F381" s="63">
        <v>11.588830317551862</v>
      </c>
      <c r="G381" s="64">
        <v>0.31216026038584715</v>
      </c>
      <c r="H381" s="63"/>
      <c r="I381" s="63">
        <v>35.52426408221296</v>
      </c>
      <c r="J381" s="60" t="s">
        <v>34</v>
      </c>
      <c r="K381" s="64"/>
      <c r="L381" s="60"/>
    </row>
    <row r="382" spans="1:12" ht="16.5" customHeight="1">
      <c r="A382" s="61"/>
      <c r="B382" s="60" t="s">
        <v>109</v>
      </c>
      <c r="C382" s="60" t="s">
        <v>110</v>
      </c>
      <c r="D382" s="62">
        <v>299</v>
      </c>
      <c r="E382" s="63">
        <v>49.136729859206554</v>
      </c>
      <c r="F382" s="63">
        <v>20.327907207694146</v>
      </c>
      <c r="G382" s="64">
        <v>0.44739705399366353</v>
      </c>
      <c r="H382" s="63"/>
      <c r="I382" s="63">
        <v>44.101914306036406</v>
      </c>
      <c r="J382" s="60" t="s">
        <v>34</v>
      </c>
      <c r="K382" s="64"/>
      <c r="L382" s="60"/>
    </row>
    <row r="383" spans="1:12" ht="16.5" customHeight="1">
      <c r="A383" s="61"/>
      <c r="B383" s="60" t="s">
        <v>111</v>
      </c>
      <c r="C383" s="60" t="s">
        <v>112</v>
      </c>
      <c r="D383" s="62">
        <v>288</v>
      </c>
      <c r="E383" s="63">
        <v>43.323022673588</v>
      </c>
      <c r="F383" s="63">
        <v>13.616398615442685</v>
      </c>
      <c r="G383" s="64">
        <v>0.30667116726092414</v>
      </c>
      <c r="H383" s="63"/>
      <c r="I383" s="63">
        <v>39.452801044864216</v>
      </c>
      <c r="J383" s="60" t="s">
        <v>34</v>
      </c>
      <c r="K383" s="64"/>
      <c r="L383" s="60"/>
    </row>
    <row r="384" spans="1:12" ht="16.5" customHeight="1">
      <c r="A384" s="61"/>
      <c r="B384" s="60" t="s">
        <v>113</v>
      </c>
      <c r="C384" s="60" t="s">
        <v>114</v>
      </c>
      <c r="D384" s="62">
        <v>308</v>
      </c>
      <c r="E384" s="63">
        <v>70.41355154858091</v>
      </c>
      <c r="F384" s="63">
        <v>23.654516085622518</v>
      </c>
      <c r="G384" s="64">
        <v>0.43013641682173603</v>
      </c>
      <c r="H384" s="63"/>
      <c r="I384" s="63">
        <v>60.28244964767097</v>
      </c>
      <c r="J384" s="60" t="s">
        <v>34</v>
      </c>
      <c r="K384" s="64"/>
      <c r="L384" s="60"/>
    </row>
    <row r="385" spans="1:12" ht="16.5" customHeight="1">
      <c r="A385" s="61"/>
      <c r="B385" s="60" t="s">
        <v>115</v>
      </c>
      <c r="C385" s="60" t="s">
        <v>116</v>
      </c>
      <c r="D385" s="62">
        <v>288</v>
      </c>
      <c r="E385" s="63">
        <v>76.35060803383351</v>
      </c>
      <c r="F385" s="63">
        <v>26.51975600755854</v>
      </c>
      <c r="G385" s="64">
        <v>0.3855758020132158</v>
      </c>
      <c r="H385" s="63"/>
      <c r="I385" s="63">
        <v>64.63234905598733</v>
      </c>
      <c r="J385" s="60" t="s">
        <v>34</v>
      </c>
      <c r="K385" s="64"/>
      <c r="L385" s="60"/>
    </row>
    <row r="386" spans="1:12" ht="16.5" customHeight="1">
      <c r="A386" s="61"/>
      <c r="B386" s="60" t="s">
        <v>117</v>
      </c>
      <c r="C386" s="60" t="s">
        <v>118</v>
      </c>
      <c r="D386" s="62">
        <v>234</v>
      </c>
      <c r="E386" s="63">
        <v>34.91151937172444</v>
      </c>
      <c r="F386" s="63">
        <v>18.99907028939769</v>
      </c>
      <c r="G386" s="64">
        <v>0.46959954388577774</v>
      </c>
      <c r="H386" s="63"/>
      <c r="I386" s="63">
        <v>32.46338219225149</v>
      </c>
      <c r="J386" s="60" t="s">
        <v>34</v>
      </c>
      <c r="K386" s="64"/>
      <c r="L386" s="60"/>
    </row>
    <row r="387" spans="1:12" ht="16.5" customHeight="1">
      <c r="A387" s="61"/>
      <c r="B387" s="60" t="s">
        <v>119</v>
      </c>
      <c r="C387" s="60" t="s">
        <v>120</v>
      </c>
      <c r="D387" s="62">
        <v>262</v>
      </c>
      <c r="E387" s="63">
        <v>33.3762469429204</v>
      </c>
      <c r="F387" s="63">
        <v>15.620889934903058</v>
      </c>
      <c r="G387" s="64">
        <v>0.4516997510334645</v>
      </c>
      <c r="H387" s="63"/>
      <c r="I387" s="63">
        <v>31.14580463967532</v>
      </c>
      <c r="J387" s="60" t="s">
        <v>34</v>
      </c>
      <c r="K387" s="64"/>
      <c r="L387" s="60"/>
    </row>
    <row r="388" spans="1:12" ht="16.5" customHeight="1">
      <c r="A388" s="61"/>
      <c r="B388" s="60" t="s">
        <v>121</v>
      </c>
      <c r="C388" s="60" t="s">
        <v>122</v>
      </c>
      <c r="D388" s="62">
        <v>268</v>
      </c>
      <c r="E388" s="63">
        <v>35.54522355611889</v>
      </c>
      <c r="F388" s="63">
        <v>15.437963582031811</v>
      </c>
      <c r="G388" s="64">
        <v>0.40867239128281874</v>
      </c>
      <c r="H388" s="63"/>
      <c r="I388" s="63">
        <v>33.00300463668466</v>
      </c>
      <c r="J388" s="60" t="s">
        <v>34</v>
      </c>
      <c r="K388" s="64"/>
      <c r="L388" s="60"/>
    </row>
    <row r="389" spans="1:12" ht="16.5" customHeight="1">
      <c r="A389" s="61"/>
      <c r="B389" s="60" t="s">
        <v>123</v>
      </c>
      <c r="C389" s="60" t="s">
        <v>124</v>
      </c>
      <c r="D389" s="62">
        <v>281</v>
      </c>
      <c r="E389" s="63">
        <v>67.31703824144984</v>
      </c>
      <c r="F389" s="63">
        <v>35.39619833776423</v>
      </c>
      <c r="G389" s="64">
        <v>0.4948358094513598</v>
      </c>
      <c r="H389" s="63"/>
      <c r="I389" s="63">
        <v>57.99014963997777</v>
      </c>
      <c r="J389" s="60" t="s">
        <v>34</v>
      </c>
      <c r="K389" s="64"/>
      <c r="L389" s="60"/>
    </row>
    <row r="390" spans="1:12" ht="16.5" customHeight="1">
      <c r="A390" s="61"/>
      <c r="B390" s="60" t="s">
        <v>125</v>
      </c>
      <c r="C390" s="60" t="s">
        <v>126</v>
      </c>
      <c r="D390" s="62">
        <v>312</v>
      </c>
      <c r="E390" s="63">
        <v>67.31703824144984</v>
      </c>
      <c r="F390" s="63">
        <v>21.796263429655983</v>
      </c>
      <c r="G390" s="64">
        <v>0.39034688240248033</v>
      </c>
      <c r="H390" s="63"/>
      <c r="I390" s="63">
        <v>57.99014963997777</v>
      </c>
      <c r="J390" s="60" t="s">
        <v>34</v>
      </c>
      <c r="K390" s="64"/>
      <c r="L390" s="60"/>
    </row>
    <row r="391" spans="1:12" ht="16.5" customHeight="1">
      <c r="A391" s="61"/>
      <c r="B391" s="60" t="s">
        <v>127</v>
      </c>
      <c r="C391" s="60" t="s">
        <v>128</v>
      </c>
      <c r="D391" s="62">
        <v>284</v>
      </c>
      <c r="E391" s="63">
        <v>86.59643233600654</v>
      </c>
      <c r="F391" s="63">
        <v>33.3805845860678</v>
      </c>
      <c r="G391" s="64">
        <v>0.43681931553503556</v>
      </c>
      <c r="H391" s="63"/>
      <c r="I391" s="63">
        <v>72.02149896498699</v>
      </c>
      <c r="J391" s="60" t="s">
        <v>34</v>
      </c>
      <c r="K391" s="64"/>
      <c r="L391" s="60"/>
    </row>
    <row r="392" spans="1:12" ht="16.5" customHeight="1">
      <c r="A392" s="61"/>
      <c r="B392" s="60" t="s">
        <v>129</v>
      </c>
      <c r="C392" s="60" t="s">
        <v>130</v>
      </c>
      <c r="D392" s="62">
        <v>285</v>
      </c>
      <c r="E392" s="63">
        <v>70.41355154858091</v>
      </c>
      <c r="F392" s="63">
        <v>28.86931103548892</v>
      </c>
      <c r="G392" s="64">
        <v>0.42687510527720063</v>
      </c>
      <c r="H392" s="63"/>
      <c r="I392" s="63">
        <v>60.28244964767097</v>
      </c>
      <c r="J392" s="60" t="s">
        <v>34</v>
      </c>
      <c r="K392" s="64"/>
      <c r="L392" s="60"/>
    </row>
    <row r="393" spans="1:12" ht="16.5" customHeight="1">
      <c r="A393" s="61"/>
      <c r="B393" s="60" t="s">
        <v>131</v>
      </c>
      <c r="C393" s="60" t="s">
        <v>132</v>
      </c>
      <c r="D393" s="62">
        <v>300</v>
      </c>
      <c r="E393" s="63">
        <v>41.79205723175302</v>
      </c>
      <c r="F393" s="63">
        <v>15.85763231492027</v>
      </c>
      <c r="G393" s="64">
        <v>0.3938282853859662</v>
      </c>
      <c r="H393" s="63"/>
      <c r="I393" s="63">
        <v>38.2061327599859</v>
      </c>
      <c r="J393" s="60" t="s">
        <v>34</v>
      </c>
      <c r="K393" s="64"/>
      <c r="L393" s="60"/>
    </row>
    <row r="394" spans="1:12" ht="16.5" customHeight="1">
      <c r="A394" s="61"/>
      <c r="B394" s="60" t="s">
        <v>133</v>
      </c>
      <c r="C394" s="60" t="s">
        <v>134</v>
      </c>
      <c r="D394" s="62">
        <v>275</v>
      </c>
      <c r="E394" s="63">
        <v>24.36232598151702</v>
      </c>
      <c r="F394" s="63">
        <v>11.402157149853819</v>
      </c>
      <c r="G394" s="64">
        <v>0.44842082533239686</v>
      </c>
      <c r="H394" s="63"/>
      <c r="I394" s="63">
        <v>23.051942438881742</v>
      </c>
      <c r="J394" s="60" t="s">
        <v>34</v>
      </c>
      <c r="K394" s="64"/>
      <c r="L394" s="60"/>
    </row>
    <row r="395" spans="1:12" ht="16.5" customHeight="1">
      <c r="A395" s="61"/>
      <c r="B395" s="60" t="s">
        <v>135</v>
      </c>
      <c r="C395" s="60" t="s">
        <v>136</v>
      </c>
      <c r="D395" s="62">
        <v>283</v>
      </c>
      <c r="E395" s="63">
        <v>19.632190067904055</v>
      </c>
      <c r="F395" s="63">
        <v>7.737994930828025</v>
      </c>
      <c r="G395" s="64">
        <v>0.37425716903776457</v>
      </c>
      <c r="H395" s="63"/>
      <c r="I395" s="63">
        <v>18.46982984834952</v>
      </c>
      <c r="J395" s="60" t="s">
        <v>34</v>
      </c>
      <c r="K395" s="64"/>
      <c r="L395" s="60"/>
    </row>
    <row r="396" spans="1:12" ht="16.5" customHeight="1">
      <c r="A396" s="61"/>
      <c r="B396" s="60" t="s">
        <v>137</v>
      </c>
      <c r="C396" s="60" t="s">
        <v>138</v>
      </c>
      <c r="D396" s="62">
        <v>289</v>
      </c>
      <c r="E396" s="63">
        <v>54.24690937011328</v>
      </c>
      <c r="F396" s="63">
        <v>18.568676050652954</v>
      </c>
      <c r="G396" s="64">
        <v>0.3123425955022122</v>
      </c>
      <c r="H396" s="63"/>
      <c r="I396" s="63">
        <v>48.093072823840096</v>
      </c>
      <c r="J396" s="60" t="s">
        <v>34</v>
      </c>
      <c r="K396" s="64"/>
      <c r="L396" s="60"/>
    </row>
    <row r="397" spans="1:12" ht="16.5" customHeight="1">
      <c r="A397" s="61"/>
      <c r="B397" s="60" t="s">
        <v>139</v>
      </c>
      <c r="C397" s="60" t="s">
        <v>140</v>
      </c>
      <c r="D397" s="62">
        <v>281</v>
      </c>
      <c r="E397" s="63">
        <v>25.713207233666555</v>
      </c>
      <c r="F397" s="63">
        <v>13.8273800558929</v>
      </c>
      <c r="G397" s="64">
        <v>0.4667893283754931</v>
      </c>
      <c r="H397" s="63"/>
      <c r="I397" s="63">
        <v>24.31120114051513</v>
      </c>
      <c r="J397" s="60" t="s">
        <v>34</v>
      </c>
      <c r="K397" s="64"/>
      <c r="L397" s="60"/>
    </row>
    <row r="398" spans="1:12" ht="16.5" customHeight="1">
      <c r="A398" s="61"/>
      <c r="B398" s="60" t="s">
        <v>141</v>
      </c>
      <c r="C398" s="60" t="s">
        <v>142</v>
      </c>
      <c r="D398" s="62">
        <v>287</v>
      </c>
      <c r="E398" s="63">
        <v>21.479850285170087</v>
      </c>
      <c r="F398" s="63">
        <v>11.183602687730385</v>
      </c>
      <c r="G398" s="64">
        <v>0.4752839004702946</v>
      </c>
      <c r="H398" s="63"/>
      <c r="I398" s="63">
        <v>20.295098858914066</v>
      </c>
      <c r="J398" s="60" t="s">
        <v>34</v>
      </c>
      <c r="K398" s="64"/>
      <c r="L398" s="60"/>
    </row>
    <row r="399" spans="1:12" ht="16.5" customHeight="1">
      <c r="A399" s="61"/>
      <c r="B399" s="60" t="s">
        <v>143</v>
      </c>
      <c r="C399" s="60" t="s">
        <v>144</v>
      </c>
      <c r="D399" s="62">
        <v>278</v>
      </c>
      <c r="E399" s="63">
        <v>39.59644988918794</v>
      </c>
      <c r="F399" s="63">
        <v>18.58907768951757</v>
      </c>
      <c r="G399" s="64">
        <v>0.39005853368516236</v>
      </c>
      <c r="H399" s="63"/>
      <c r="I399" s="63">
        <v>36.399789808887704</v>
      </c>
      <c r="J399" s="60" t="s">
        <v>34</v>
      </c>
      <c r="K399" s="64"/>
      <c r="L399" s="60"/>
    </row>
    <row r="400" spans="1:12" ht="16.5" customHeight="1">
      <c r="A400" s="61"/>
      <c r="B400" s="60" t="s">
        <v>145</v>
      </c>
      <c r="C400" s="60" t="s">
        <v>146</v>
      </c>
      <c r="D400" s="62">
        <v>287</v>
      </c>
      <c r="E400" s="63">
        <v>32.196784442513795</v>
      </c>
      <c r="F400" s="63">
        <v>19.563624759458417</v>
      </c>
      <c r="G400" s="64">
        <v>0.5236319554761797</v>
      </c>
      <c r="H400" s="63"/>
      <c r="I400" s="63">
        <v>30.123184621750838</v>
      </c>
      <c r="J400" s="60" t="s">
        <v>34</v>
      </c>
      <c r="K400" s="64"/>
      <c r="L400" s="60"/>
    </row>
  </sheetData>
  <mergeCells count="8">
    <mergeCell ref="A1:L1"/>
    <mergeCell ref="A2:L2"/>
    <mergeCell ref="A59:L59"/>
    <mergeCell ref="A116:L116"/>
    <mergeCell ref="A173:L173"/>
    <mergeCell ref="A230:L230"/>
    <mergeCell ref="A287:L287"/>
    <mergeCell ref="A344:L3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Lindbergh</dc:creator>
  <cp:keywords/>
  <dc:description/>
  <cp:lastModifiedBy>Dave</cp:lastModifiedBy>
  <cp:lastPrinted>2008-10-01T17:39:45Z</cp:lastPrinted>
  <dcterms:created xsi:type="dcterms:W3CDTF">2008-02-16T19:09:16Z</dcterms:created>
  <dcterms:modified xsi:type="dcterms:W3CDTF">2013-05-23T17:53:32Z</dcterms:modified>
  <cp:category/>
  <cp:version/>
  <cp:contentType/>
  <cp:contentStatus/>
</cp:coreProperties>
</file>